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BPSFILES\Staff Shared Folders\Secondary\Outdoor Education\Firefly\"/>
    </mc:Choice>
  </mc:AlternateContent>
  <bookViews>
    <workbookView xWindow="0" yWindow="0" windowWidth="21600" windowHeight="9600"/>
  </bookViews>
  <sheets>
    <sheet name="Day 1" sheetId="3" r:id="rId1"/>
    <sheet name="Day 2" sheetId="19" r:id="rId2"/>
    <sheet name="Day 3" sheetId="21" r:id="rId3"/>
    <sheet name="Day 4" sheetId="20" r:id="rId4"/>
    <sheet name="RecipeCalc" sheetId="13" r:id="rId5"/>
    <sheet name="FoodPivot" sheetId="8" r:id="rId6"/>
    <sheet name="DailyRecord" sheetId="5" r:id="rId7"/>
    <sheet name="FoodList" sheetId="1" r:id="rId8"/>
    <sheet name="Lists" sheetId="6" r:id="rId9"/>
  </sheets>
  <definedNames>
    <definedName name="_xlnm._FilterDatabase" localSheetId="7" hidden="1">FoodList!$A$1:$H$1099</definedName>
    <definedName name="CatCol">FoodList!$A:$A</definedName>
    <definedName name="Category">Lists!$D$2:$D$19</definedName>
    <definedName name="CatStart">FoodList!$A$1</definedName>
    <definedName name="FoodDate" localSheetId="1">'Day 2'!$B$2</definedName>
    <definedName name="FoodDate" localSheetId="2">'Day 3'!$B$2</definedName>
    <definedName name="FoodDate" localSheetId="3">'Day 4'!$B$2</definedName>
    <definedName name="FoodDate">'Day 1'!$B$2</definedName>
    <definedName name="FoodLookup">OFFSET(FoodList!$B$1,1,0,COUNTA(FoodList!$B:$B)-1,7)</definedName>
    <definedName name="FoodRecord">OFFSET(DailyRecord!$A$1,0,0,COUNTA(DailyRecord!$A:$A),COUNTA(DailyRecord!$1:$1))</definedName>
    <definedName name="InputStart" localSheetId="1">'Day 2'!$B$4</definedName>
    <definedName name="InputStart" localSheetId="2">'Day 3'!$B$4</definedName>
    <definedName name="InputStart" localSheetId="3">'Day 4'!$B$4</definedName>
    <definedName name="InputStart">'Day 1'!$B$4</definedName>
    <definedName name="Meals">Lists!$B$2:$B$7</definedName>
    <definedName name="TotalRow" localSheetId="1">'Day 2'!$F$28</definedName>
    <definedName name="TotalRow" localSheetId="2">'Day 3'!$F$28</definedName>
    <definedName name="TotalRow" localSheetId="3">'Day 4'!$F$28</definedName>
    <definedName name="TotalRow">'Day 1'!$F$28</definedName>
    <definedName name="UnitList">Lists!$F$2:$F$15</definedName>
    <definedName name="UnitLU">Lists!$F$2:$I$15</definedName>
  </definedNames>
  <calcPr calcId="162913"/>
  <pivotCaches>
    <pivotCache cacheId="0" r:id="rId10"/>
  </pivotCaches>
</workbook>
</file>

<file path=xl/calcChain.xml><?xml version="1.0" encoding="utf-8"?>
<calcChain xmlns="http://schemas.openxmlformats.org/spreadsheetml/2006/main">
  <c r="K26" i="21" l="1"/>
  <c r="J26" i="21"/>
  <c r="I26" i="21"/>
  <c r="H26" i="21"/>
  <c r="G26" i="21"/>
  <c r="F26" i="21"/>
  <c r="K25" i="21"/>
  <c r="J25" i="21"/>
  <c r="I25" i="21"/>
  <c r="H25" i="21"/>
  <c r="G25" i="21"/>
  <c r="F25" i="21"/>
  <c r="K24" i="21"/>
  <c r="J24" i="21"/>
  <c r="I24" i="21"/>
  <c r="H24" i="21"/>
  <c r="G24" i="21"/>
  <c r="F24" i="21"/>
  <c r="K23" i="21"/>
  <c r="J23" i="21"/>
  <c r="I23" i="21"/>
  <c r="H23" i="21"/>
  <c r="G23" i="21"/>
  <c r="F23" i="21"/>
  <c r="K22" i="21"/>
  <c r="J22" i="21"/>
  <c r="I22" i="21"/>
  <c r="H22" i="21"/>
  <c r="G22" i="21"/>
  <c r="F22" i="21"/>
  <c r="K21" i="21"/>
  <c r="J21" i="21"/>
  <c r="I21" i="21"/>
  <c r="H21" i="21"/>
  <c r="G21" i="21"/>
  <c r="F21" i="21"/>
  <c r="K20" i="21"/>
  <c r="J20" i="21"/>
  <c r="I20" i="21"/>
  <c r="H20" i="21"/>
  <c r="G20" i="21"/>
  <c r="F20" i="21"/>
  <c r="K19" i="21"/>
  <c r="J19" i="21"/>
  <c r="I19" i="21"/>
  <c r="H19" i="21"/>
  <c r="G19" i="21"/>
  <c r="F19" i="21"/>
  <c r="K18" i="21"/>
  <c r="J18" i="21"/>
  <c r="I18" i="21"/>
  <c r="H18" i="21"/>
  <c r="G18" i="21"/>
  <c r="F18" i="21"/>
  <c r="K17" i="21"/>
  <c r="J17" i="21"/>
  <c r="I17" i="21"/>
  <c r="H17" i="21"/>
  <c r="G17" i="21"/>
  <c r="F17" i="21"/>
  <c r="K16" i="21"/>
  <c r="J16" i="21"/>
  <c r="I16" i="21"/>
  <c r="H16" i="21"/>
  <c r="G16" i="21"/>
  <c r="F16" i="21"/>
  <c r="K15" i="21"/>
  <c r="J15" i="21"/>
  <c r="I15" i="21"/>
  <c r="H15" i="21"/>
  <c r="G15" i="21"/>
  <c r="F15" i="21"/>
  <c r="K14" i="21"/>
  <c r="J14" i="21"/>
  <c r="I14" i="21"/>
  <c r="H14" i="21"/>
  <c r="G14" i="21"/>
  <c r="F14" i="21"/>
  <c r="K13" i="21"/>
  <c r="J13" i="21"/>
  <c r="I13" i="21"/>
  <c r="H13" i="21"/>
  <c r="G13" i="21"/>
  <c r="F13" i="21"/>
  <c r="K12" i="21"/>
  <c r="J12" i="21"/>
  <c r="I12" i="21"/>
  <c r="H12" i="21"/>
  <c r="G12" i="21"/>
  <c r="F12" i="21"/>
  <c r="K11" i="21"/>
  <c r="J11" i="21"/>
  <c r="I11" i="21"/>
  <c r="H11" i="21"/>
  <c r="G11" i="21"/>
  <c r="F11" i="21"/>
  <c r="P10" i="21"/>
  <c r="O10" i="21"/>
  <c r="N10" i="21"/>
  <c r="K10" i="21"/>
  <c r="J10" i="21"/>
  <c r="I10" i="21"/>
  <c r="H10" i="21"/>
  <c r="G10" i="21"/>
  <c r="F10" i="21"/>
  <c r="P9" i="21"/>
  <c r="O9" i="21"/>
  <c r="K9" i="21"/>
  <c r="J9" i="21"/>
  <c r="I9" i="21"/>
  <c r="H9" i="21"/>
  <c r="G9" i="21"/>
  <c r="F9" i="21"/>
  <c r="K8" i="21"/>
  <c r="J8" i="21"/>
  <c r="I8" i="21"/>
  <c r="H8" i="21"/>
  <c r="G8" i="21"/>
  <c r="F8" i="21"/>
  <c r="P7" i="21"/>
  <c r="O7" i="21"/>
  <c r="K7" i="21"/>
  <c r="J7" i="21"/>
  <c r="I7" i="21"/>
  <c r="H7" i="21"/>
  <c r="G7" i="21"/>
  <c r="F7" i="21"/>
  <c r="K6" i="21"/>
  <c r="J6" i="21"/>
  <c r="I6" i="21"/>
  <c r="H6" i="21"/>
  <c r="G6" i="21"/>
  <c r="F6" i="21"/>
  <c r="P5" i="21"/>
  <c r="O5" i="21"/>
  <c r="K5" i="21"/>
  <c r="K28" i="21" s="1"/>
  <c r="J5" i="21"/>
  <c r="I5" i="21"/>
  <c r="H5" i="21"/>
  <c r="G5" i="21"/>
  <c r="G28" i="21" s="1"/>
  <c r="F2" i="21" s="1"/>
  <c r="F5" i="21"/>
  <c r="K4" i="21"/>
  <c r="J4" i="21"/>
  <c r="I4" i="21"/>
  <c r="H4" i="21"/>
  <c r="G4" i="21"/>
  <c r="F4" i="21"/>
  <c r="K26" i="20"/>
  <c r="J26" i="20"/>
  <c r="I26" i="20"/>
  <c r="H26" i="20"/>
  <c r="G26" i="20"/>
  <c r="F26" i="20"/>
  <c r="K25" i="20"/>
  <c r="J25" i="20"/>
  <c r="I25" i="20"/>
  <c r="H25" i="20"/>
  <c r="G25" i="20"/>
  <c r="F25" i="20"/>
  <c r="K24" i="20"/>
  <c r="J24" i="20"/>
  <c r="I24" i="20"/>
  <c r="H24" i="20"/>
  <c r="G24" i="20"/>
  <c r="F24" i="20"/>
  <c r="K23" i="20"/>
  <c r="J23" i="20"/>
  <c r="I23" i="20"/>
  <c r="H23" i="20"/>
  <c r="G23" i="20"/>
  <c r="F23" i="20"/>
  <c r="K22" i="20"/>
  <c r="J22" i="20"/>
  <c r="I22" i="20"/>
  <c r="H22" i="20"/>
  <c r="G22" i="20"/>
  <c r="F22" i="20"/>
  <c r="K21" i="20"/>
  <c r="J21" i="20"/>
  <c r="I21" i="20"/>
  <c r="H21" i="20"/>
  <c r="G21" i="20"/>
  <c r="F21" i="20"/>
  <c r="K20" i="20"/>
  <c r="J20" i="20"/>
  <c r="I20" i="20"/>
  <c r="H20" i="20"/>
  <c r="G20" i="20"/>
  <c r="F20" i="20"/>
  <c r="K19" i="20"/>
  <c r="J19" i="20"/>
  <c r="I19" i="20"/>
  <c r="H19" i="20"/>
  <c r="G19" i="20"/>
  <c r="F19" i="20"/>
  <c r="K18" i="20"/>
  <c r="J18" i="20"/>
  <c r="I18" i="20"/>
  <c r="H18" i="20"/>
  <c r="G18" i="20"/>
  <c r="F18" i="20"/>
  <c r="K17" i="20"/>
  <c r="J17" i="20"/>
  <c r="I17" i="20"/>
  <c r="H17" i="20"/>
  <c r="G17" i="20"/>
  <c r="F17" i="20"/>
  <c r="K16" i="20"/>
  <c r="J16" i="20"/>
  <c r="I16" i="20"/>
  <c r="H16" i="20"/>
  <c r="G16" i="20"/>
  <c r="F16" i="20"/>
  <c r="K15" i="20"/>
  <c r="J15" i="20"/>
  <c r="I15" i="20"/>
  <c r="H15" i="20"/>
  <c r="G15" i="20"/>
  <c r="F15" i="20"/>
  <c r="K14" i="20"/>
  <c r="J14" i="20"/>
  <c r="I14" i="20"/>
  <c r="H14" i="20"/>
  <c r="G14" i="20"/>
  <c r="F14" i="20"/>
  <c r="K13" i="20"/>
  <c r="J13" i="20"/>
  <c r="I13" i="20"/>
  <c r="H13" i="20"/>
  <c r="G13" i="20"/>
  <c r="F13" i="20"/>
  <c r="K12" i="20"/>
  <c r="J12" i="20"/>
  <c r="I12" i="20"/>
  <c r="H12" i="20"/>
  <c r="G12" i="20"/>
  <c r="F12" i="20"/>
  <c r="K11" i="20"/>
  <c r="J11" i="20"/>
  <c r="I11" i="20"/>
  <c r="H11" i="20"/>
  <c r="G11" i="20"/>
  <c r="F11" i="20"/>
  <c r="N10" i="20"/>
  <c r="K10" i="20"/>
  <c r="J10" i="20"/>
  <c r="I10" i="20"/>
  <c r="H10" i="20"/>
  <c r="G10" i="20"/>
  <c r="F10" i="20"/>
  <c r="P9" i="20"/>
  <c r="O9" i="20"/>
  <c r="K9" i="20"/>
  <c r="J9" i="20"/>
  <c r="I9" i="20"/>
  <c r="H9" i="20"/>
  <c r="G9" i="20"/>
  <c r="F9" i="20"/>
  <c r="P7" i="20"/>
  <c r="O7" i="20"/>
  <c r="H6" i="20"/>
  <c r="P5" i="20"/>
  <c r="O5" i="20"/>
  <c r="I5" i="20"/>
  <c r="H5" i="20"/>
  <c r="K4" i="20"/>
  <c r="K6" i="20" s="1"/>
  <c r="J4" i="20"/>
  <c r="J6" i="20" s="1"/>
  <c r="I4" i="20"/>
  <c r="I8" i="20" s="1"/>
  <c r="H4" i="20"/>
  <c r="H8" i="20" s="1"/>
  <c r="G4" i="20"/>
  <c r="G6" i="20" s="1"/>
  <c r="F4" i="20"/>
  <c r="F8" i="20" s="1"/>
  <c r="G5" i="3"/>
  <c r="H5" i="3"/>
  <c r="I5" i="3"/>
  <c r="J5" i="3"/>
  <c r="K5" i="3"/>
  <c r="G6" i="3"/>
  <c r="H6" i="3"/>
  <c r="I6" i="3"/>
  <c r="J6" i="3"/>
  <c r="K6" i="3"/>
  <c r="G7" i="3"/>
  <c r="H7" i="3"/>
  <c r="I7" i="3"/>
  <c r="J7" i="3"/>
  <c r="K7" i="3"/>
  <c r="G8" i="3"/>
  <c r="H8" i="3"/>
  <c r="I8" i="3"/>
  <c r="J8" i="3"/>
  <c r="K8" i="3"/>
  <c r="G9" i="3"/>
  <c r="H9" i="3"/>
  <c r="I9" i="3"/>
  <c r="J9" i="3"/>
  <c r="K9" i="3"/>
  <c r="G10" i="3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13" i="3"/>
  <c r="H13" i="3"/>
  <c r="I13" i="3"/>
  <c r="J13" i="3"/>
  <c r="K13" i="3"/>
  <c r="G14" i="3"/>
  <c r="H14" i="3"/>
  <c r="I14" i="3"/>
  <c r="J14" i="3"/>
  <c r="K14" i="3"/>
  <c r="G15" i="3"/>
  <c r="H15" i="3"/>
  <c r="I15" i="3"/>
  <c r="J15" i="3"/>
  <c r="K15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K26" i="19"/>
  <c r="J26" i="19"/>
  <c r="I26" i="19"/>
  <c r="H26" i="19"/>
  <c r="G26" i="19"/>
  <c r="F26" i="19"/>
  <c r="K25" i="19"/>
  <c r="J25" i="19"/>
  <c r="I25" i="19"/>
  <c r="H25" i="19"/>
  <c r="G25" i="19"/>
  <c r="F25" i="19"/>
  <c r="K24" i="19"/>
  <c r="J24" i="19"/>
  <c r="I24" i="19"/>
  <c r="H24" i="19"/>
  <c r="G24" i="19"/>
  <c r="F24" i="19"/>
  <c r="K23" i="19"/>
  <c r="J23" i="19"/>
  <c r="I23" i="19"/>
  <c r="H23" i="19"/>
  <c r="G23" i="19"/>
  <c r="F23" i="19"/>
  <c r="K22" i="19"/>
  <c r="J22" i="19"/>
  <c r="I22" i="19"/>
  <c r="H22" i="19"/>
  <c r="G22" i="19"/>
  <c r="F22" i="19"/>
  <c r="K21" i="19"/>
  <c r="J21" i="19"/>
  <c r="I21" i="19"/>
  <c r="H21" i="19"/>
  <c r="G21" i="19"/>
  <c r="F21" i="19"/>
  <c r="K20" i="19"/>
  <c r="J20" i="19"/>
  <c r="I20" i="19"/>
  <c r="H20" i="19"/>
  <c r="G20" i="19"/>
  <c r="F20" i="19"/>
  <c r="K19" i="19"/>
  <c r="J19" i="19"/>
  <c r="I19" i="19"/>
  <c r="H19" i="19"/>
  <c r="G19" i="19"/>
  <c r="F19" i="19"/>
  <c r="K18" i="19"/>
  <c r="J18" i="19"/>
  <c r="I18" i="19"/>
  <c r="H18" i="19"/>
  <c r="G18" i="19"/>
  <c r="F18" i="19"/>
  <c r="K17" i="19"/>
  <c r="J17" i="19"/>
  <c r="I17" i="19"/>
  <c r="H17" i="19"/>
  <c r="G17" i="19"/>
  <c r="F17" i="19"/>
  <c r="K16" i="19"/>
  <c r="J16" i="19"/>
  <c r="I16" i="19"/>
  <c r="H16" i="19"/>
  <c r="G16" i="19"/>
  <c r="F16" i="19"/>
  <c r="K15" i="19"/>
  <c r="J15" i="19"/>
  <c r="I15" i="19"/>
  <c r="H15" i="19"/>
  <c r="G15" i="19"/>
  <c r="F15" i="19"/>
  <c r="K14" i="19"/>
  <c r="J14" i="19"/>
  <c r="I14" i="19"/>
  <c r="H14" i="19"/>
  <c r="G14" i="19"/>
  <c r="F14" i="19"/>
  <c r="K13" i="19"/>
  <c r="J13" i="19"/>
  <c r="I13" i="19"/>
  <c r="H13" i="19"/>
  <c r="G13" i="19"/>
  <c r="F13" i="19"/>
  <c r="K12" i="19"/>
  <c r="J12" i="19"/>
  <c r="I12" i="19"/>
  <c r="H12" i="19"/>
  <c r="G12" i="19"/>
  <c r="F12" i="19"/>
  <c r="K11" i="19"/>
  <c r="J11" i="19"/>
  <c r="I11" i="19"/>
  <c r="H11" i="19"/>
  <c r="G11" i="19"/>
  <c r="F11" i="19"/>
  <c r="K10" i="19"/>
  <c r="J10" i="19"/>
  <c r="I10" i="19"/>
  <c r="H10" i="19"/>
  <c r="G10" i="19"/>
  <c r="F10" i="19"/>
  <c r="P9" i="19"/>
  <c r="O9" i="19"/>
  <c r="K9" i="19"/>
  <c r="J9" i="19"/>
  <c r="I9" i="19"/>
  <c r="H9" i="19"/>
  <c r="G9" i="19"/>
  <c r="F9" i="19"/>
  <c r="P7" i="19"/>
  <c r="O7" i="19"/>
  <c r="J6" i="19"/>
  <c r="F6" i="19"/>
  <c r="P5" i="19"/>
  <c r="O5" i="19"/>
  <c r="J5" i="19"/>
  <c r="F5" i="19"/>
  <c r="K4" i="19"/>
  <c r="K6" i="19" s="1"/>
  <c r="J4" i="19"/>
  <c r="O10" i="19" s="1"/>
  <c r="I4" i="19"/>
  <c r="I8" i="19" s="1"/>
  <c r="H4" i="19"/>
  <c r="H7" i="19" s="1"/>
  <c r="G4" i="19"/>
  <c r="G6" i="19" s="1"/>
  <c r="F4" i="19"/>
  <c r="F8" i="19" s="1"/>
  <c r="H28" i="21" l="1"/>
  <c r="I28" i="21"/>
  <c r="J28" i="21"/>
  <c r="J7" i="20"/>
  <c r="I6" i="20"/>
  <c r="G7" i="20"/>
  <c r="K7" i="20"/>
  <c r="G8" i="20"/>
  <c r="K8" i="20"/>
  <c r="O10" i="20"/>
  <c r="F7" i="20"/>
  <c r="J8" i="20"/>
  <c r="F5" i="20"/>
  <c r="J5" i="20"/>
  <c r="F6" i="20"/>
  <c r="H7" i="20"/>
  <c r="H28" i="20" s="1"/>
  <c r="P10" i="20"/>
  <c r="G5" i="20"/>
  <c r="K5" i="20"/>
  <c r="I7" i="20"/>
  <c r="H6" i="19"/>
  <c r="F7" i="19"/>
  <c r="J7" i="19"/>
  <c r="J8" i="19"/>
  <c r="N10" i="19"/>
  <c r="H5" i="19"/>
  <c r="I5" i="19"/>
  <c r="I6" i="19"/>
  <c r="G7" i="19"/>
  <c r="K7" i="19"/>
  <c r="G8" i="19"/>
  <c r="K8" i="19"/>
  <c r="H8" i="19"/>
  <c r="P10" i="19"/>
  <c r="G5" i="19"/>
  <c r="K5" i="19"/>
  <c r="I7" i="19"/>
  <c r="O9" i="3"/>
  <c r="P9" i="3"/>
  <c r="N10" i="3"/>
  <c r="O10" i="3"/>
  <c r="P10" i="3"/>
  <c r="G28" i="20" l="1"/>
  <c r="F2" i="20" s="1"/>
  <c r="I28" i="20"/>
  <c r="K28" i="20"/>
  <c r="J28" i="20"/>
  <c r="K28" i="19"/>
  <c r="I28" i="19"/>
  <c r="J28" i="19"/>
  <c r="H28" i="19"/>
  <c r="G28" i="19"/>
  <c r="F2" i="19" s="1"/>
  <c r="H9" i="13"/>
  <c r="N10" i="13" l="1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9" i="13"/>
  <c r="I9" i="13" l="1"/>
  <c r="K9" i="13"/>
  <c r="M9" i="13"/>
  <c r="P7" i="3"/>
  <c r="P5" i="3"/>
  <c r="J9" i="13"/>
  <c r="L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J22" i="13"/>
  <c r="K22" i="13"/>
  <c r="L22" i="13"/>
  <c r="M22" i="13"/>
  <c r="J23" i="13"/>
  <c r="K23" i="13"/>
  <c r="L23" i="13"/>
  <c r="M23" i="13"/>
  <c r="J24" i="13"/>
  <c r="K24" i="13"/>
  <c r="L24" i="13"/>
  <c r="M24" i="13"/>
  <c r="J25" i="13"/>
  <c r="K25" i="13"/>
  <c r="L25" i="13"/>
  <c r="M25" i="13"/>
  <c r="J26" i="13"/>
  <c r="K26" i="13"/>
  <c r="L26" i="13"/>
  <c r="M26" i="13"/>
  <c r="J27" i="13"/>
  <c r="K27" i="13"/>
  <c r="L27" i="13"/>
  <c r="M27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4" i="3"/>
  <c r="I4" i="3"/>
  <c r="J4" i="3"/>
  <c r="K4" i="3"/>
  <c r="D6" i="13"/>
  <c r="H6" i="13" l="1"/>
  <c r="G6" i="13"/>
  <c r="I6" i="13"/>
  <c r="F6" i="13"/>
  <c r="E6" i="13"/>
  <c r="O5" i="3"/>
  <c r="O7" i="3"/>
  <c r="G4" i="3"/>
  <c r="F4" i="3"/>
  <c r="K28" i="3" l="1"/>
  <c r="I28" i="3"/>
  <c r="J28" i="3"/>
  <c r="H28" i="3"/>
  <c r="G28" i="3" l="1"/>
  <c r="F2" i="3" s="1"/>
</calcChain>
</file>

<file path=xl/comments1.xml><?xml version="1.0" encoding="utf-8"?>
<comments xmlns="http://schemas.openxmlformats.org/spreadsheetml/2006/main">
  <authors>
    <author>Debra Dalgleish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Debra Dalgleish:</t>
        </r>
        <r>
          <rPr>
            <sz val="9"/>
            <color indexed="81"/>
            <rFont val="Tahoma"/>
            <family val="2"/>
          </rPr>
          <t xml:space="preserve">
List must be sorted by category, so the Food Item drop down works on FoodEntry sheet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</rPr>
          <t>Debra Dalgleish:</t>
        </r>
        <r>
          <rPr>
            <sz val="8"/>
            <color indexed="81"/>
            <rFont val="Tahoma"/>
            <family val="2"/>
          </rPr>
          <t xml:space="preserve">
Make each food item a unique description, so the Vlookup formula will work correctly.</t>
        </r>
      </text>
    </comment>
  </commentList>
</comments>
</file>

<file path=xl/sharedStrings.xml><?xml version="1.0" encoding="utf-8"?>
<sst xmlns="http://schemas.openxmlformats.org/spreadsheetml/2006/main" count="3663" uniqueCount="1305">
  <si>
    <t>French fries</t>
  </si>
  <si>
    <t>2 slices</t>
  </si>
  <si>
    <t>Salsa</t>
  </si>
  <si>
    <t>1 slice</t>
  </si>
  <si>
    <t>Honey</t>
  </si>
  <si>
    <t>1 packet</t>
  </si>
  <si>
    <t>Tomato juice</t>
  </si>
  <si>
    <t>1 medium</t>
  </si>
  <si>
    <t>3 slices</t>
  </si>
  <si>
    <t>Banana</t>
  </si>
  <si>
    <t>1 serving</t>
  </si>
  <si>
    <t>Garlic bread</t>
  </si>
  <si>
    <t>1 piece</t>
  </si>
  <si>
    <t>Orange</t>
  </si>
  <si>
    <t>2 large</t>
  </si>
  <si>
    <t>Lard</t>
  </si>
  <si>
    <t>Blackberries</t>
  </si>
  <si>
    <t>Ketchup</t>
  </si>
  <si>
    <t>Calories</t>
  </si>
  <si>
    <t>Nectarine</t>
  </si>
  <si>
    <t>1 large</t>
  </si>
  <si>
    <t>Mango</t>
  </si>
  <si>
    <t>Club sandwich</t>
  </si>
  <si>
    <t>Raisins</t>
  </si>
  <si>
    <t>Raspberries</t>
  </si>
  <si>
    <t>Grapes</t>
  </si>
  <si>
    <t>Date</t>
  </si>
  <si>
    <t>Category</t>
  </si>
  <si>
    <t>Food Item</t>
  </si>
  <si>
    <t>Measure</t>
  </si>
  <si>
    <t>Bagel, plain (10cm diam)</t>
  </si>
  <si>
    <t>Bread, mixed-grain</t>
  </si>
  <si>
    <t>Bread, white, commercial</t>
  </si>
  <si>
    <t>Bread, whole wheat, commercial</t>
  </si>
  <si>
    <t>Roll, dinner, white</t>
  </si>
  <si>
    <t>Roll, dinner, whole wheat</t>
  </si>
  <si>
    <t>Bread stick, plain (19cm X 2cm)</t>
  </si>
  <si>
    <t>Taco shell, baked (13cm diam)</t>
  </si>
  <si>
    <t>1 shell</t>
  </si>
  <si>
    <t>Tortilla, corn (15cm diam)</t>
  </si>
  <si>
    <t>Tortilla, wheat (20cm diam)</t>
  </si>
  <si>
    <t>Macaroni, cooked</t>
  </si>
  <si>
    <t>250mL</t>
  </si>
  <si>
    <t>Rice, brown, long-grain, cooked</t>
  </si>
  <si>
    <t>125mL</t>
  </si>
  <si>
    <t>Rice, white, long-grain, cooked</t>
  </si>
  <si>
    <t>Spaghetti, cooked</t>
  </si>
  <si>
    <t>Spaghetti, whole wheat, cooked</t>
  </si>
  <si>
    <t>Oatmeal, instant, regular</t>
  </si>
  <si>
    <t>All Bran, Kellogg’sTM</t>
  </si>
  <si>
    <t>Cheerios, regular General MillsTM</t>
  </si>
  <si>
    <t>Corn Flakes, Kellogg’sTM</t>
  </si>
  <si>
    <t>Muesli, President’s ChoiceTM</t>
  </si>
  <si>
    <t>75mL</t>
  </si>
  <si>
    <t>Rice Krispies, Kellogg’sTM</t>
  </si>
  <si>
    <t>Special K, Kellogg’sTM</t>
  </si>
  <si>
    <t>Cheese crackers, small</t>
  </si>
  <si>
    <t>Melba toast, plain</t>
  </si>
  <si>
    <t>Milk crackers</t>
  </si>
  <si>
    <t>Rusk toast</t>
  </si>
  <si>
    <t>Saltine (oyster, soda, soup)</t>
  </si>
  <si>
    <t>Saltine (oyster, soda, soup), unsalted top</t>
  </si>
  <si>
    <t>Whole wheat crackers</t>
  </si>
  <si>
    <t>Baked Goods</t>
  </si>
  <si>
    <t>Croissant, butter</t>
  </si>
  <si>
    <t>Muffin, bran, homemade</t>
  </si>
  <si>
    <t>Granola bar, soft, nuts and raisins</t>
  </si>
  <si>
    <t>Ginger snaps</t>
  </si>
  <si>
    <t>Graham crackers, plain or honey</t>
  </si>
  <si>
    <t>Animal crackers (arrowroot, social tea)</t>
  </si>
  <si>
    <t>Sugar cookies, commercial</t>
  </si>
  <si>
    <t>Banana bread, homemade (11cm X 6cm X 1cm)</t>
  </si>
  <si>
    <t>Butter tart</t>
  </si>
  <si>
    <t>Apple crisp, homemade</t>
  </si>
  <si>
    <t>Danish pastry, fruit (11cm diam)</t>
  </si>
  <si>
    <t>Doughnut, cake-type, plain (8cm diam)</t>
  </si>
  <si>
    <t>Toaster pastries (Pop-TartsTM), fruit, frosted</t>
  </si>
  <si>
    <t>Vegetables</t>
  </si>
  <si>
    <t>Asparagus, fresh or frozen, boiled, drained</t>
  </si>
  <si>
    <t>6 spears</t>
  </si>
  <si>
    <t>Bean sprouts, stir-fried</t>
  </si>
  <si>
    <t>Beans, snap (green, yellow, Italian), canned, drained</t>
  </si>
  <si>
    <t>Broccoli, chopped, boiled, drained</t>
  </si>
  <si>
    <t>Brussels sprouts, fresh or frozen, boiled, drained</t>
  </si>
  <si>
    <t>4 sprouts</t>
  </si>
  <si>
    <t>Cabbage, green, shredded, raw</t>
  </si>
  <si>
    <t>Carrots, raw</t>
  </si>
  <si>
    <t>Cauliflower, pieces, raw</t>
  </si>
  <si>
    <t>Celery, raw</t>
  </si>
  <si>
    <t>1 stalk</t>
  </si>
  <si>
    <t>Corn, sweet, canned, niblets</t>
  </si>
  <si>
    <t>Cucumber, peeled, raw</t>
  </si>
  <si>
    <t>4 slices</t>
  </si>
  <si>
    <t>Edamame</t>
  </si>
  <si>
    <t>Leeks, chopped, boiled, drained</t>
  </si>
  <si>
    <t>Lettuce, iceberg, shredded</t>
  </si>
  <si>
    <t>Lettuce, romaine, shredded</t>
  </si>
  <si>
    <t>Mushrooms, pieces, canned, drained</t>
  </si>
  <si>
    <t>Mushrooms, raw</t>
  </si>
  <si>
    <t>3 medium</t>
  </si>
  <si>
    <t>Onions, green (scallion), raw</t>
  </si>
  <si>
    <t>Onions, yellow, chopped, raw</t>
  </si>
  <si>
    <t>60mL</t>
  </si>
  <si>
    <t>Parsnip, sliced, boiled, drained</t>
  </si>
  <si>
    <t>Peas, green, canned, drained</t>
  </si>
  <si>
    <t>Pepper, sweet, green, raw</t>
  </si>
  <si>
    <t>1/2</t>
  </si>
  <si>
    <t>Pepper, sweet, red, raw</t>
  </si>
  <si>
    <t>Potato, baked, flesh and skin</t>
  </si>
  <si>
    <t>Potato, boiled without skin</t>
  </si>
  <si>
    <t>Potatoes, French fried, frozen, home-prepared in oven</t>
  </si>
  <si>
    <t>20 strips</t>
  </si>
  <si>
    <t>Rutabaga (yellow turnip), diced, boiled, drained</t>
  </si>
  <si>
    <t>Sauerkraut, canned, not drained</t>
  </si>
  <si>
    <t>Spinach, chopped, raw</t>
  </si>
  <si>
    <t>Squash, acorn, cubed, baked</t>
  </si>
  <si>
    <t>Sweet potato, boiled without skin</t>
  </si>
  <si>
    <t>Swiss chard, chopped, boiled, drained</t>
  </si>
  <si>
    <t>Tomatoes, canned, stewed</t>
  </si>
  <si>
    <t>Tomatoes, raw</t>
  </si>
  <si>
    <t>Zucchini, raw, slices</t>
  </si>
  <si>
    <t>Carrot juice</t>
  </si>
  <si>
    <t>Tomato sauce, canned</t>
  </si>
  <si>
    <t>Vegetable juice cocktail</t>
  </si>
  <si>
    <t>Fruit</t>
  </si>
  <si>
    <t>Apple with skin (7cm.diam)</t>
  </si>
  <si>
    <t>Applesauce, unsweetened</t>
  </si>
  <si>
    <t>Apricots, dried</t>
  </si>
  <si>
    <t>Apricots, raw</t>
  </si>
  <si>
    <t>Avocado</t>
  </si>
  <si>
    <t>Blueberries, frozen, unsweetened</t>
  </si>
  <si>
    <t>Blueberries, raw</t>
  </si>
  <si>
    <t>Cherries, sweet</t>
  </si>
  <si>
    <t>Clementine</t>
  </si>
  <si>
    <t>Cranberries, dried, sweetened</t>
  </si>
  <si>
    <t>Dates, dried</t>
  </si>
  <si>
    <t>Figs, dried</t>
  </si>
  <si>
    <t>Figs, raw</t>
  </si>
  <si>
    <t>Fruit cocktail, canned, juice pack</t>
  </si>
  <si>
    <t>Grapefruit, white</t>
  </si>
  <si>
    <t>Kiwifruit</t>
  </si>
  <si>
    <t>Melon, cantaloupe, cubes</t>
  </si>
  <si>
    <t>Papaya, cubes</t>
  </si>
  <si>
    <t>Peach</t>
  </si>
  <si>
    <t>Peach, canned halves or slices, juice pack</t>
  </si>
  <si>
    <t>Pear with skin</t>
  </si>
  <si>
    <t>Pear, canned halves, juice pack</t>
  </si>
  <si>
    <t>Pear, canned halves, light syrup pack</t>
  </si>
  <si>
    <t>Pineapple, cubes</t>
  </si>
  <si>
    <t>Plum</t>
  </si>
  <si>
    <t>Prunes, dried</t>
  </si>
  <si>
    <t>Strawberries</t>
  </si>
  <si>
    <t>Tangerine (mandarin)</t>
  </si>
  <si>
    <t>Apple juice, ready-to-drink, vitamin C added</t>
  </si>
  <si>
    <t>Cranberry juice cocktail, ready-to-drink, vitamin C added</t>
  </si>
  <si>
    <t>Grape juice, ready-to-drink, vitamin C added</t>
  </si>
  <si>
    <t>Lemon juice, canned or bottled</t>
  </si>
  <si>
    <t>15mL</t>
  </si>
  <si>
    <t>Lime juice, canned or bottled</t>
  </si>
  <si>
    <t>Orange juice, ready-to-drink</t>
  </si>
  <si>
    <t>Prune juice, ready-to-drink</t>
  </si>
  <si>
    <t>Dairy</t>
  </si>
  <si>
    <t>Buttermilk</t>
  </si>
  <si>
    <t>Milk, skim</t>
  </si>
  <si>
    <t>Milk, partly skimmed, 1% M.F.</t>
  </si>
  <si>
    <t>Milk, partly skimmed, 2% M.F.</t>
  </si>
  <si>
    <t>Milk, whole, 3.3% M.F.</t>
  </si>
  <si>
    <t>Soy beverage, original and vanilla, enriched</t>
  </si>
  <si>
    <t>Milk, evaporated, partly skimmed, canned, diluted, 2% M.F.</t>
  </si>
  <si>
    <t>Eggnog</t>
  </si>
  <si>
    <t>Hot chocolate, powder + water</t>
  </si>
  <si>
    <t>Milk shake, chocolate</t>
  </si>
  <si>
    <t>Yogourt, plain, 1-2% M.F.</t>
  </si>
  <si>
    <t>175mL</t>
  </si>
  <si>
    <t>Yogourt, plain, fat-free</t>
  </si>
  <si>
    <t>Yogourt, vanilla or fruit, 1-2% M.F.</t>
  </si>
  <si>
    <t>Yogourt, vanilla or fruit, fat-free</t>
  </si>
  <si>
    <t>Cheese, Cheddar</t>
  </si>
  <si>
    <t>50g</t>
  </si>
  <si>
    <t>Coffee whitener, powdered, light</t>
  </si>
  <si>
    <t>5mL</t>
  </si>
  <si>
    <t>Eggs</t>
  </si>
  <si>
    <t>Egg white, cooked</t>
  </si>
  <si>
    <t>Egg yolk, cooked</t>
  </si>
  <si>
    <t>Egg, fried</t>
  </si>
  <si>
    <t>Egg, hard-boiled</t>
  </si>
  <si>
    <t>Egg, poached</t>
  </si>
  <si>
    <t>Fish</t>
  </si>
  <si>
    <t>Haddock, baked or broiled</t>
  </si>
  <si>
    <t>75g</t>
  </si>
  <si>
    <t>Halibut, Atlantic and Pacific, baked or broiled</t>
  </si>
  <si>
    <t>Salmon, Atlantic, farmed, baked or broiled</t>
  </si>
  <si>
    <t>Salmon, smoked</t>
  </si>
  <si>
    <t>2 pieces</t>
  </si>
  <si>
    <t>Sole (flatfish), baked or broiled</t>
  </si>
  <si>
    <t>Tuna, light, canned in water, drained, salted</t>
  </si>
  <si>
    <t>Tuna, light, canned with oil, drained, salted</t>
  </si>
  <si>
    <t>Clams, mixed species, boiled or steamed</t>
  </si>
  <si>
    <t>5 large</t>
  </si>
  <si>
    <t>Crab, snow, boiled or steamed</t>
  </si>
  <si>
    <t>Lobster, boiled or steamed</t>
  </si>
  <si>
    <t>Mussels, boiled or steamed</t>
  </si>
  <si>
    <t>15 small</t>
  </si>
  <si>
    <t>Oysters, boiled or steamed</t>
  </si>
  <si>
    <t>6 medium</t>
  </si>
  <si>
    <t>Scallops, cooked, steamed</t>
  </si>
  <si>
    <t>Shrimp, boiled or steamed</t>
  </si>
  <si>
    <t>Calamari, breaded and fried</t>
  </si>
  <si>
    <t>Caviar, black or red</t>
  </si>
  <si>
    <t>Crab cake</t>
  </si>
  <si>
    <t>Crab, imitation, made from surimi</t>
  </si>
  <si>
    <t>Fish cake</t>
  </si>
  <si>
    <t>Fish fillet, battered and fried</t>
  </si>
  <si>
    <t>Fish sticks, frozen, heated (10cm x 2.5cm x 1.3cm)</t>
  </si>
  <si>
    <t>3 sticks</t>
  </si>
  <si>
    <t>Shrimp, breaded and fried</t>
  </si>
  <si>
    <t>Meat/Poultry</t>
  </si>
  <si>
    <t>Beef, Ground, extra lean, crumbled, pan-fried</t>
  </si>
  <si>
    <t>Beef, Ground, lean, crumbled, pan-fried</t>
  </si>
  <si>
    <t>Beef, Ground, medium, crumbled, pan-fried</t>
  </si>
  <si>
    <t>Beef, Ground, regular, crumbled, pan-fried</t>
  </si>
  <si>
    <t>Beef, Rib steak, lean + fat, broiled</t>
  </si>
  <si>
    <t>Beef, Rump roast, lean + fat, broiled</t>
  </si>
  <si>
    <t>Beef, Sirloin tip roast, lean + fat, roasted</t>
  </si>
  <si>
    <t>Beef, Stewing beef, lean, simmered</t>
  </si>
  <si>
    <t>Beef, Strip loin (New York) steak, lean + fat, broiled</t>
  </si>
  <si>
    <t>Beef, T-Bone (Porterhouse) steak, lean + fat, broiled</t>
  </si>
  <si>
    <t>Beef, Tenderloin, steak, lean + fat, broiled</t>
  </si>
  <si>
    <t>Pork, Centre cut, loin, chop, lean + fat, broiled</t>
  </si>
  <si>
    <t>Pork, Centre cut, loin, chop, lean + fat, pan-fried</t>
  </si>
  <si>
    <t>Pork, Ground, medium, pan-fried</t>
  </si>
  <si>
    <t>Pork, Loin, rib end, lean + fat, broiled</t>
  </si>
  <si>
    <t>Pork, Shoulder, whole, lean + fat, roasted</t>
  </si>
  <si>
    <t>Pork, Spareribs, lean + fat, braised</t>
  </si>
  <si>
    <t>Pork, Tenderloin, lean, roasted</t>
  </si>
  <si>
    <t>Lamb, American, fresh, ground, cooked</t>
  </si>
  <si>
    <t>Lamb, American, fresh, loin, lean + fat, cooked</t>
  </si>
  <si>
    <t>Lamb, New Zealand, frozen, loin, lean + fat, broiled</t>
  </si>
  <si>
    <t>Lamb, New Zealand, frozen, rib, lean + fat, roasted</t>
  </si>
  <si>
    <t>Chicken, broiler, breast, meat and skin, roasted</t>
  </si>
  <si>
    <t>Chicken, broiler, breast, meat, roasted</t>
  </si>
  <si>
    <t>Chicken, broiler, drumstick, meat and skin, roasted</t>
  </si>
  <si>
    <t>Chicken, broiler, drumstick, meat, roasted</t>
  </si>
  <si>
    <t>Chicken, broiler, wing, meat and skin, roasted</t>
  </si>
  <si>
    <t>Chicken, ground, lean, cooked</t>
  </si>
  <si>
    <t>Kidney, beef, simmered</t>
  </si>
  <si>
    <t>Liver, beef, pan-fried</t>
  </si>
  <si>
    <t>Back bacon, pork, grilled</t>
  </si>
  <si>
    <t>Bacon, pork, broiled, pan-fried or roasted</t>
  </si>
  <si>
    <t>Bologna (baloney), beef and pork</t>
  </si>
  <si>
    <t>Chicken, canned, flaked</t>
  </si>
  <si>
    <t>Cottage roll, pork, lean and fat, roasted</t>
  </si>
  <si>
    <t>Deli meat, beef, thin sliced</t>
  </si>
  <si>
    <t>Deli meat, chicken breast roll</t>
  </si>
  <si>
    <t>Deli meat, ham, regular (11% fat)</t>
  </si>
  <si>
    <t>Deli meat, mock chicken, loaved</t>
  </si>
  <si>
    <t>Deli meat, turkey breast</t>
  </si>
  <si>
    <t>Ham, extra lean, canned</t>
  </si>
  <si>
    <t>Ham, lean, canned</t>
  </si>
  <si>
    <t>Ham, lean, roasted</t>
  </si>
  <si>
    <t>Kielbasa (Kolbassa), pork and beef</t>
  </si>
  <si>
    <t>Pastrami, beef</t>
  </si>
  <si>
    <t>Pate, liver, canned</t>
  </si>
  <si>
    <t>30mL</t>
  </si>
  <si>
    <t>Pepperoni, pork, beef</t>
  </si>
  <si>
    <t>10 slices</t>
  </si>
  <si>
    <t>Salami, beef and pork</t>
  </si>
  <si>
    <t>Sausage, breakfast, pork and beef, cooked</t>
  </si>
  <si>
    <t>Wiener (frankfurter), beef</t>
  </si>
  <si>
    <t>Legumes/Nuts</t>
  </si>
  <si>
    <t>Soy patty</t>
  </si>
  <si>
    <t>Tofu, regular, firm and extra firm</t>
  </si>
  <si>
    <t>150g</t>
  </si>
  <si>
    <t>Beans, baked, plain or vegetarian, canned</t>
  </si>
  <si>
    <t>Beans, black, canned, not drained</t>
  </si>
  <si>
    <t>Lentils, boiled, salted</t>
  </si>
  <si>
    <t>Peanut butter, smooth type, fat, sugar and salt added</t>
  </si>
  <si>
    <t>Peanut butter, smooth type, light</t>
  </si>
  <si>
    <t>Peanuts, all types, shelled, roasted</t>
  </si>
  <si>
    <t>Almonds, dried</t>
  </si>
  <si>
    <t>Brazil nuts, dried</t>
  </si>
  <si>
    <t>Cashews, roasted, salted</t>
  </si>
  <si>
    <t>Mixed nuts, roasted, salted</t>
  </si>
  <si>
    <t>Pecans, dried</t>
  </si>
  <si>
    <t>Walnuts, dried</t>
  </si>
  <si>
    <t>Almond butter</t>
  </si>
  <si>
    <t>Sunflower seed kernels, roasted, salted</t>
  </si>
  <si>
    <t>Fast Foods</t>
  </si>
  <si>
    <t>Milk shake, vanilla</t>
  </si>
  <si>
    <t>20-25 fries</t>
  </si>
  <si>
    <t>Onion rings, breaded and fried</t>
  </si>
  <si>
    <t>8-9</t>
  </si>
  <si>
    <t>Breakfast biscuit with egg, cheese and bacon</t>
  </si>
  <si>
    <t>Breakfast English muffin with egg, cheese and bacon</t>
  </si>
  <si>
    <t>Cheeseburger, double patty + condiments + vegetables</t>
  </si>
  <si>
    <t>Cheeseburger, single patty, plain</t>
  </si>
  <si>
    <t>Fish sandwich with breaded fish</t>
  </si>
  <si>
    <t>Hamburger, double patty + condiments</t>
  </si>
  <si>
    <t>Hamburger, single patty, plain</t>
  </si>
  <si>
    <t>Submarine sandwich (6 inches), with cold cuts</t>
  </si>
  <si>
    <t>Wrap sandwich, chicken ranch</t>
  </si>
  <si>
    <t>Chicken chow mein</t>
  </si>
  <si>
    <t>Chicken fried rice</t>
  </si>
  <si>
    <t>Egg roll</t>
  </si>
  <si>
    <t>Pizza with cheese (medium - 12 inches)</t>
  </si>
  <si>
    <t>1/6</t>
  </si>
  <si>
    <t>Pizza with cheese and pepperoni (medium - 12 inches)</t>
  </si>
  <si>
    <t>Chicken, breaded and fried, boneless (nuggets)</t>
  </si>
  <si>
    <t>Chili con carne</t>
  </si>
  <si>
    <t>Corndog (PogoTM)</t>
  </si>
  <si>
    <t>Hot-dog, plain</t>
  </si>
  <si>
    <t>Mixed Dishes</t>
  </si>
  <si>
    <t>Burrito with beans and cheese</t>
  </si>
  <si>
    <t>500mL</t>
  </si>
  <si>
    <t>Macaroni and cheese (Kraft DinnerTM)</t>
  </si>
  <si>
    <t>Chicken pot pie, commercial, individual</t>
  </si>
  <si>
    <t>Poutine</t>
  </si>
  <si>
    <t>Stir fry with beef</t>
  </si>
  <si>
    <t>Sushi with fish</t>
  </si>
  <si>
    <t>Sushi with vegetables, no fish</t>
  </si>
  <si>
    <t>Soups</t>
  </si>
  <si>
    <t>Fats and Oils</t>
  </si>
  <si>
    <t>Butter</t>
  </si>
  <si>
    <t>Margarine, tub, composite</t>
  </si>
  <si>
    <t>Shortening</t>
  </si>
  <si>
    <t>Sweets</t>
  </si>
  <si>
    <t>Brown sugar</t>
  </si>
  <si>
    <t>White sugar (granulated)</t>
  </si>
  <si>
    <t>Maple syrup</t>
  </si>
  <si>
    <t>Jams and preserves</t>
  </si>
  <si>
    <t>1 bar</t>
  </si>
  <si>
    <t>Frozen yogourt, chocolate</t>
  </si>
  <si>
    <t>Ice cream cone, vanilla, soft serve</t>
  </si>
  <si>
    <t>Ice cream, vanilla, low fat</t>
  </si>
  <si>
    <t>Popsicles</t>
  </si>
  <si>
    <t>Sherbet, orange</t>
  </si>
  <si>
    <t>Snacks</t>
  </si>
  <si>
    <t>Corn-based puffs or twists, cheese (CheesiesTM)</t>
  </si>
  <si>
    <t>Potato chips, plain</t>
  </si>
  <si>
    <t>1 small bag</t>
  </si>
  <si>
    <t>Tortilla chips, nacho flavoured (DoritosTM)</t>
  </si>
  <si>
    <t>Beef jerky (22cm long)</t>
  </si>
  <si>
    <t>1 stick</t>
  </si>
  <si>
    <t>Pretzels, hard, plain, salted</t>
  </si>
  <si>
    <t>10 sticks</t>
  </si>
  <si>
    <t>Rice cakes, plain</t>
  </si>
  <si>
    <t>Trail mix, regular</t>
  </si>
  <si>
    <t>Beverages</t>
  </si>
  <si>
    <t>Coffee, brewed</t>
  </si>
  <si>
    <t>Coffee, latte</t>
  </si>
  <si>
    <t>Iced coffee, Frappuccino (StarbucksTM)</t>
  </si>
  <si>
    <t>Tea, brewed</t>
  </si>
  <si>
    <t>Club soda</t>
  </si>
  <si>
    <t>Cola</t>
  </si>
  <si>
    <t>Ginger ale</t>
  </si>
  <si>
    <t>Lemonade, pink or white, frozen, diluted</t>
  </si>
  <si>
    <t>Water, mineral (PerrierTM)</t>
  </si>
  <si>
    <t>Water, municipal</t>
  </si>
  <si>
    <t>Beer, light (4% alcohol by volume)</t>
  </si>
  <si>
    <t>1 bottle</t>
  </si>
  <si>
    <t>Beer, regular (5% alcohol by volume)</t>
  </si>
  <si>
    <t>Spirits (gin, rum, vodka, whisky)</t>
  </si>
  <si>
    <t>50mL</t>
  </si>
  <si>
    <t>Wine, table, red</t>
  </si>
  <si>
    <t>Wine, table, white</t>
  </si>
  <si>
    <t>Miscellaneous</t>
  </si>
  <si>
    <t>Bacon bits, simulated meat</t>
  </si>
  <si>
    <t>Mustard</t>
  </si>
  <si>
    <t>Olives, pickled, canned or bottled</t>
  </si>
  <si>
    <t>Olives, ripe, canned, jumbo</t>
  </si>
  <si>
    <t>Pickles, cucumber, sweet, slices</t>
  </si>
  <si>
    <t>Onion dip</t>
  </si>
  <si>
    <t>Spinach dip</t>
  </si>
  <si>
    <t>Gravy, beef, canned</t>
  </si>
  <si>
    <t>Gravy, chicken, canned</t>
  </si>
  <si>
    <t>Sauce, barbecue</t>
  </si>
  <si>
    <t>Sauce, teriyaki</t>
  </si>
  <si>
    <t>Meal/Snack</t>
  </si>
  <si>
    <t>Breakfast</t>
  </si>
  <si>
    <t>AM Snack</t>
  </si>
  <si>
    <t>Lunch</t>
  </si>
  <si>
    <t>PM Snack</t>
  </si>
  <si>
    <t>Dinner</t>
  </si>
  <si>
    <t>Eve Snack</t>
  </si>
  <si>
    <t>Meals</t>
  </si>
  <si>
    <t>Target Calories</t>
  </si>
  <si>
    <t>Remaining</t>
  </si>
  <si>
    <t>Grain/Cereal</t>
  </si>
  <si>
    <t>Qty</t>
  </si>
  <si>
    <t/>
  </si>
  <si>
    <t>Row Labels</t>
  </si>
  <si>
    <t>Grand Total</t>
  </si>
  <si>
    <t>Values</t>
  </si>
  <si>
    <t>Avg Cal</t>
  </si>
  <si>
    <t>Max Cal</t>
  </si>
  <si>
    <t>(All)</t>
  </si>
  <si>
    <t>Converter</t>
  </si>
  <si>
    <t>g</t>
  </si>
  <si>
    <t>From</t>
  </si>
  <si>
    <t>To</t>
  </si>
  <si>
    <t>oz</t>
  </si>
  <si>
    <t>mL</t>
  </si>
  <si>
    <t>cup</t>
  </si>
  <si>
    <t>tbsp</t>
  </si>
  <si>
    <t>Approx Conversion</t>
  </si>
  <si>
    <t>1 tbsp</t>
  </si>
  <si>
    <t>125 mL</t>
  </si>
  <si>
    <t>15 mL</t>
  </si>
  <si>
    <t>75 g</t>
  </si>
  <si>
    <t>250 mL</t>
  </si>
  <si>
    <t>1 cup</t>
  </si>
  <si>
    <t>50 g</t>
  </si>
  <si>
    <t>1 tsp</t>
  </si>
  <si>
    <t>2 tbsp</t>
  </si>
  <si>
    <t>3.5 tbsp</t>
  </si>
  <si>
    <t>0.5 cup</t>
  </si>
  <si>
    <t>0.75 cup</t>
  </si>
  <si>
    <t>2 cups</t>
  </si>
  <si>
    <t>30 mL</t>
  </si>
  <si>
    <t>50 mL</t>
  </si>
  <si>
    <t>60 mL</t>
  </si>
  <si>
    <t>175 mL</t>
  </si>
  <si>
    <t>150 g</t>
  </si>
  <si>
    <t>5 mL</t>
  </si>
  <si>
    <t>500 mL</t>
  </si>
  <si>
    <t>2.65 oz</t>
  </si>
  <si>
    <t>1.75 oz</t>
  </si>
  <si>
    <t>4 tbsp</t>
  </si>
  <si>
    <t>Daily Total</t>
  </si>
  <si>
    <t>5.25 oz</t>
  </si>
  <si>
    <t>Fibre</t>
  </si>
  <si>
    <t>Carbs</t>
  </si>
  <si>
    <t>Fat</t>
  </si>
  <si>
    <t>Protein</t>
  </si>
  <si>
    <t>Mult</t>
  </si>
  <si>
    <t>Ingredient</t>
  </si>
  <si>
    <t>Servings</t>
  </si>
  <si>
    <t>http://nutritiondata.self.com/</t>
  </si>
  <si>
    <t>Recipe</t>
  </si>
  <si>
    <t>_MY RECIPES</t>
  </si>
  <si>
    <t>Pasta with Sauce &amp; Ground Beef</t>
  </si>
  <si>
    <t>lb</t>
  </si>
  <si>
    <t>lbm</t>
  </si>
  <si>
    <t>ozm</t>
  </si>
  <si>
    <t>Gram</t>
  </si>
  <si>
    <t>pt</t>
  </si>
  <si>
    <t>uk_pt</t>
  </si>
  <si>
    <t>tsp</t>
  </si>
  <si>
    <t>Teaspoon</t>
  </si>
  <si>
    <t>tbs</t>
  </si>
  <si>
    <t>Tablespoon</t>
  </si>
  <si>
    <t>qt</t>
  </si>
  <si>
    <t>Quart</t>
  </si>
  <si>
    <t>lt</t>
  </si>
  <si>
    <t>Liter</t>
  </si>
  <si>
    <t>gal</t>
  </si>
  <si>
    <t>Gallon</t>
  </si>
  <si>
    <t>Cup</t>
  </si>
  <si>
    <t>Unit</t>
  </si>
  <si>
    <t>Meas Amt</t>
  </si>
  <si>
    <t>Meas Unit</t>
  </si>
  <si>
    <t>mlt</t>
  </si>
  <si>
    <t>Milliliter</t>
  </si>
  <si>
    <t>Pint, UK</t>
  </si>
  <si>
    <t>Pint, USA</t>
  </si>
  <si>
    <t>Pound</t>
  </si>
  <si>
    <t>Whole</t>
  </si>
  <si>
    <t>Recipe Amt</t>
  </si>
  <si>
    <t>Recipe Unit</t>
  </si>
  <si>
    <t>After calculating, copy outlined cells, paste as values on FoodList sheet, sort Food List</t>
  </si>
  <si>
    <t>code</t>
  </si>
  <si>
    <t>Ounce, Fluid</t>
  </si>
  <si>
    <t>Ounce (wt)</t>
  </si>
  <si>
    <t>Liquid</t>
  </si>
  <si>
    <t>Weight</t>
  </si>
  <si>
    <t>Chickpea flour</t>
  </si>
  <si>
    <t>Cornmeal, dry</t>
  </si>
  <si>
    <t>Oat bran, dry</t>
  </si>
  <si>
    <t>Oat flour</t>
  </si>
  <si>
    <t>Potato flour</t>
  </si>
  <si>
    <t>Rice flour</t>
  </si>
  <si>
    <t>Rye flour, light</t>
  </si>
  <si>
    <t>Soy flour</t>
  </si>
  <si>
    <t>Wheat bran</t>
  </si>
  <si>
    <t>Wheat flour, all purpose</t>
  </si>
  <si>
    <t>Wheat flour, bread</t>
  </si>
  <si>
    <t>Wheat flour, cake</t>
  </si>
  <si>
    <t>Wheat flour, whole grain</t>
  </si>
  <si>
    <t>Wheat germ, toasted</t>
  </si>
  <si>
    <t>Bannock</t>
  </si>
  <si>
    <t>Bread, French or Vienna</t>
  </si>
  <si>
    <t>Bread, Italian</t>
  </si>
  <si>
    <t>Bread, naan</t>
  </si>
  <si>
    <t>Bread, oatmeal</t>
  </si>
  <si>
    <t>Bread, pita, white (17cm diam)</t>
  </si>
  <si>
    <t>Bread, pita, whole wheat (17cm diam)</t>
  </si>
  <si>
    <t>Bread, pumpernickel</t>
  </si>
  <si>
    <t>Bread, raisin</t>
  </si>
  <si>
    <t>Bread, rye</t>
  </si>
  <si>
    <t>Bread, white, Calorie-reduced</t>
  </si>
  <si>
    <t>Bread, white, homemade with 2% milk</t>
  </si>
  <si>
    <t>Bread, whole wheat, homemade with 2% milk</t>
  </si>
  <si>
    <t>English muffin, white, toasted</t>
  </si>
  <si>
    <t>English muffin, whole wheat, toasted</t>
  </si>
  <si>
    <t>Fry bread</t>
  </si>
  <si>
    <t>Roll, crusty (kaiser)</t>
  </si>
  <si>
    <t>Roll, hamburger or hotdog, white</t>
  </si>
  <si>
    <t>Roll, hamburger or hotdog, whole wheat</t>
  </si>
  <si>
    <t>Bread stuffing, dry mix, prepared</t>
  </si>
  <si>
    <t>Croutons, plain</t>
  </si>
  <si>
    <t>Dumpling</t>
  </si>
  <si>
    <t>1 dumpling</t>
  </si>
  <si>
    <t>Matzo, plain</t>
  </si>
  <si>
    <t>French toast, frozen, ready to heat, heated</t>
  </si>
  <si>
    <t>French toast, homemade</t>
  </si>
  <si>
    <t>Pancake, buckwheat, prepared from mix (13cm diam)</t>
  </si>
  <si>
    <t>Pancake, homemade with butter and syrup (13cm diam)</t>
  </si>
  <si>
    <t>Pancake, plain, from complete mix (13cm diam)</t>
  </si>
  <si>
    <t>Pancake, plain, frozen, ready-to-heat (13cm diam), heated</t>
  </si>
  <si>
    <t>Pancake, plain, homemade (13cm diam)</t>
  </si>
  <si>
    <t>Potato pancake, homemade (8cm diam)</t>
  </si>
  <si>
    <t>Waffle, homemade</t>
  </si>
  <si>
    <t>Waffle, plain, frozen, ready-to-heat, heated</t>
  </si>
  <si>
    <t>Barley, pearled, cooked</t>
  </si>
  <si>
    <t>Bulgur, cooked</t>
  </si>
  <si>
    <t>Couscous, cooked</t>
  </si>
  <si>
    <t>Quinoa, cooked</t>
  </si>
  <si>
    <t>Noodles, Chinese, chow mein</t>
  </si>
  <si>
    <t>Noodles, egg, cooked</t>
  </si>
  <si>
    <t>Pasta, fresh-refrigerated, cooked</t>
  </si>
  <si>
    <t>Pasta, fresh-refrigerated, spinach, cooked</t>
  </si>
  <si>
    <t>Ramen noodles, chicken flavour, dry</t>
  </si>
  <si>
    <t>1 package</t>
  </si>
  <si>
    <t>Rice noodles, cooked</t>
  </si>
  <si>
    <t>Rice, white, long-grain, instant, prepared</t>
  </si>
  <si>
    <t>Rice, white, long-grain, parboiled, cooked</t>
  </si>
  <si>
    <t>Rice, wild, cooked</t>
  </si>
  <si>
    <t>Cream of wheat, regular</t>
  </si>
  <si>
    <t>Oat bran, cooked</t>
  </si>
  <si>
    <t>Oatmeal, instant, apple-cinnamon</t>
  </si>
  <si>
    <t>Oatmeal, large flakes/quick</t>
  </si>
  <si>
    <t>Red River, Robin HoodTM</t>
  </si>
  <si>
    <t>All Bran Buds with psyllium, Kellogg’sTM</t>
  </si>
  <si>
    <t>Almond Raisin Muslix, Kellogg’sTM</t>
  </si>
  <si>
    <t>Alpha-Bits, PostTM</t>
  </si>
  <si>
    <t>Bran Flakes, PostTM</t>
  </si>
  <si>
    <t>Cap’n Crunch, QuakerTM</t>
  </si>
  <si>
    <t>Cheerios, Honey Nut, General MillsTM</t>
  </si>
  <si>
    <t>Cinnamon Toast Crunch, General MillsTM</t>
  </si>
  <si>
    <t>Corn Bran, QuakerTM</t>
  </si>
  <si>
    <t>Corn Pops, Kellogg’sTM</t>
  </si>
  <si>
    <t>Fibre 1, General MillsTM</t>
  </si>
  <si>
    <t>Froot Loops, Kellogg’sTM</t>
  </si>
  <si>
    <t>Frosted Flakes, Kellogg’sTM</t>
  </si>
  <si>
    <t>Fruit &amp; Fibre, Dates/Raisins/Walnuts, Post</t>
  </si>
  <si>
    <t>Granola with Raisins, low fat, Kellogg’sTM</t>
  </si>
  <si>
    <t>Granola with Raisins, RogersTM</t>
  </si>
  <si>
    <t>Grape-Nuts, PostTM</t>
  </si>
  <si>
    <t>Harvest Crunch, regular, QuakerTM</t>
  </si>
  <si>
    <t>Honeycomb, PostTM</t>
  </si>
  <si>
    <t>Just Right, Kellogg’sTM</t>
  </si>
  <si>
    <t>Life, QuakerTM</t>
  </si>
  <si>
    <t>Lucky Charms, General MillsTM</t>
  </si>
  <si>
    <t>Mini-Wheats with White Frosting, Kellogg’sTM</t>
  </si>
  <si>
    <t>Nesquik, General MillsTM</t>
  </si>
  <si>
    <t>Oatmeal Crisp Almond, General MillsTM</t>
  </si>
  <si>
    <t>Oatmeal Crisp Maple Walnut, General MillsTM</t>
  </si>
  <si>
    <t>Puffed Wheat, QuakerTM</t>
  </si>
  <si>
    <t>Raisin Bran, Kellogg’sTM</t>
  </si>
  <si>
    <t>Reese’s Puffs, General MillsTM</t>
  </si>
  <si>
    <t>Shredded Wheat, PostTM</t>
  </si>
  <si>
    <t>1 biscuit</t>
  </si>
  <si>
    <t>Shreddies, PostTM</t>
  </si>
  <si>
    <t>Sugar Crisp, PostTM</t>
  </si>
  <si>
    <t>Trix, General MillsTM</t>
  </si>
  <si>
    <t>WeetabixTM</t>
  </si>
  <si>
    <t>2 biscuits</t>
  </si>
  <si>
    <t>Rye wafers, plain</t>
  </si>
  <si>
    <t>Standard-type (snack-type) (RitzTM)</t>
  </si>
  <si>
    <t>Standard-type, reduced sodium (RitzTM)</t>
  </si>
  <si>
    <t>Wheat crackers</t>
  </si>
  <si>
    <t>Wheat crackers, low fat</t>
  </si>
  <si>
    <t>Biscuit, plain or buttermilk, fast food</t>
  </si>
  <si>
    <t>Biscuit, plain or buttermilk, from mix, baked</t>
  </si>
  <si>
    <t>Biscuit, plain or buttermilk, homemade</t>
  </si>
  <si>
    <t>Biscuit, plain, refrigerated dough, baked</t>
  </si>
  <si>
    <t>Muffin, carrot, commercial</t>
  </si>
  <si>
    <t>Muffin, chocolate chip, commercial</t>
  </si>
  <si>
    <t>Muffin, fruit, commercial</t>
  </si>
  <si>
    <t>Muffin, fruit, homemade</t>
  </si>
  <si>
    <t>Breakfast bar, Oatmeal to GoTM</t>
  </si>
  <si>
    <t>Cereal bar, fruit filled (Nutri-GrainTM)</t>
  </si>
  <si>
    <t>Granola bar, hard, chocolate chip</t>
  </si>
  <si>
    <t>Granola bar, hard, plain</t>
  </si>
  <si>
    <t>Granola bar, soft, chocolate chip, graham and marshmallow</t>
  </si>
  <si>
    <t>Granola bar, soft, peanut butter, chocolate coated</t>
  </si>
  <si>
    <t>Granola bar, soft, plain</t>
  </si>
  <si>
    <t>Muffin bar (Hop&amp;GoTM, Sweet MorningsTM)</t>
  </si>
  <si>
    <t>Chocolate chip, commercial</t>
  </si>
  <si>
    <t>Chocolate chip, homemade</t>
  </si>
  <si>
    <t>Chocolate chip, refrigerated dough, baked</t>
  </si>
  <si>
    <t>Chocolate coated marshmallow</t>
  </si>
  <si>
    <t>Chocolate sandwich</t>
  </si>
  <si>
    <t>Coconut macaroons, homemade</t>
  </si>
  <si>
    <t>Fig</t>
  </si>
  <si>
    <t>Molasses</t>
  </si>
  <si>
    <t>Oatmeal, with raisins, commercial</t>
  </si>
  <si>
    <t>Oatmeal, without raisins, homemade</t>
  </si>
  <si>
    <t>Peanut butter sandwich</t>
  </si>
  <si>
    <t>Peanut butter, homemade</t>
  </si>
  <si>
    <t>Shortbread, commercial, plain</t>
  </si>
  <si>
    <t>Shortbread, homemade</t>
  </si>
  <si>
    <t>Sugar cookies, homemade</t>
  </si>
  <si>
    <t>Vanilla wafers</t>
  </si>
  <si>
    <t>Angelfood, commercial (25cm diam)</t>
  </si>
  <si>
    <t>1/12</t>
  </si>
  <si>
    <t>Angelfood, from mix (25cm diam)</t>
  </si>
  <si>
    <t>Boston cream pie, commercial</t>
  </si>
  <si>
    <t>Brownies, commercial (5cm X 5cm)</t>
  </si>
  <si>
    <t>1 square</t>
  </si>
  <si>
    <t>Brownies, homemade (5cm X 5cm)</t>
  </si>
  <si>
    <t>Carrot, homemade with cream cheese icing (2 layer, 23cm diam)</t>
  </si>
  <si>
    <t>Cheesecake, commercial (15 cm diam)</t>
  </si>
  <si>
    <t>Cheesecake, from mix, no-bake type (20cm diam)</t>
  </si>
  <si>
    <t>1/8</t>
  </si>
  <si>
    <t>Cheesecake, plain, homemade with cherry topping (20cm diam)</t>
  </si>
  <si>
    <t>Chocolate, from mix, with icing (23cm diam)</t>
  </si>
  <si>
    <t>Chocolate, frozen, commercial, with chocolate icing (1 layer, 5cm X 20cm diam)</t>
  </si>
  <si>
    <t>Chocolate, homemade, with icing (2 layer, 23cm diam)</t>
  </si>
  <si>
    <t>Coffee cake, cinnamon with crumb topping, commercial</t>
  </si>
  <si>
    <t>1/10</t>
  </si>
  <si>
    <t>Coffee cake, cinnamon with crumb topping, from mix (20cm X 15cm)</t>
  </si>
  <si>
    <t>Fruitcake, commercial</t>
  </si>
  <si>
    <t>Gingerbread, from mix (23cm X 23cm)</t>
  </si>
  <si>
    <t>1/9</t>
  </si>
  <si>
    <t>Pound cake, homemade  (23cm X 13cm X 7.5cm)</t>
  </si>
  <si>
    <t>Shortcake, biscuit-type, homemade (4cm X 7.5cm diam)</t>
  </si>
  <si>
    <t>Sponge, commercial, individual shell</t>
  </si>
  <si>
    <t>Sponge, homemade (25cm diam)</t>
  </si>
  <si>
    <t>White, from mix, with icing (2 layer, 23cm diam)</t>
  </si>
  <si>
    <t>White, homemade, with icing (2 layer, 23cm diam)</t>
  </si>
  <si>
    <t>White, frozen, commercial, with icing (1 layer, 5cm X 20cm diam)</t>
  </si>
  <si>
    <t>Yellow, from mix, with icing (2 layer, 23cm diam)</t>
  </si>
  <si>
    <t>Apple, commercial, 2 crust (23cm diam)</t>
  </si>
  <si>
    <t>Apple, homemade, 2 crust (23cm diam)</t>
  </si>
  <si>
    <t>Banana cream, from mix, no-bake type (23cm diam)</t>
  </si>
  <si>
    <t>Cherry, commercial, 2 crust (23cm diam)</t>
  </si>
  <si>
    <t>Chocolate cream, commercial (20cm diam)</t>
  </si>
  <si>
    <t>Coconut cream, commercial (20cm diam)</t>
  </si>
  <si>
    <t>Fried pie, fruit (13cm X 10cm)</t>
  </si>
  <si>
    <t>Lemon meringue, commercial (20cm diam)</t>
  </si>
  <si>
    <t>Mincemeat pie, homemade, 2 crust (23cm diam)</t>
  </si>
  <si>
    <t>Pecan, commercial (20cm diam)</t>
  </si>
  <si>
    <t>Pumpkin, commercial (20cm diam)</t>
  </si>
  <si>
    <t>Sugar pie, homemade, 1 crust</t>
  </si>
  <si>
    <t>Bread pudding with raisins, homemade</t>
  </si>
  <si>
    <t>Danish pastry, cinnamon (11cm diam)</t>
  </si>
  <si>
    <t>Date squares, homemade</t>
  </si>
  <si>
    <t>Doughnut, cake-type, plain, chocolate coated (9cm diam)</t>
  </si>
  <si>
    <t>Doughnut, yeast-leavened, honey bun, glazed (9cm x 6cm)</t>
  </si>
  <si>
    <t>Doughnut, yeast-leavened, jelly filled (9cm X 6cm)</t>
  </si>
  <si>
    <t>Eclairs, custard filled, chocolate glaze</t>
  </si>
  <si>
    <t>Rice Krispies SquaresTM, commercial</t>
  </si>
  <si>
    <t>Toaster pastries (Pop-TartsTM), brown sugar &amp; cinnamon</t>
  </si>
  <si>
    <t>Alfalfa sprouts, raw</t>
  </si>
  <si>
    <t>Artichoke hearts, canned in water</t>
  </si>
  <si>
    <t>1 heart</t>
  </si>
  <si>
    <t>Artichoke hearts, marinated in oil</t>
  </si>
  <si>
    <t>Artichoke, boiled, drained</t>
  </si>
  <si>
    <t>Asparagus, canned, drained</t>
  </si>
  <si>
    <t>Beans, lima, frozen, boiled, drained</t>
  </si>
  <si>
    <t>Beans, snap (green, yellow, Italian), fresh or frozen, boiled, drained</t>
  </si>
  <si>
    <t>Beets, pickled, sliced, not drained</t>
  </si>
  <si>
    <t>Beets, sliced, boiled, drained</t>
  </si>
  <si>
    <t>Beets, sliced, canned, drained</t>
  </si>
  <si>
    <t>Belgium endive, raw</t>
  </si>
  <si>
    <t>1 endive</t>
  </si>
  <si>
    <t>Bok Choy, Pak-Choi, shredded, boiled, drained</t>
  </si>
  <si>
    <t>Broccoli, chopped, raw</t>
  </si>
  <si>
    <t>Broccoli, frozen spears, boiled, drained</t>
  </si>
  <si>
    <t>Cabbage, green, shredded, boiled, drained</t>
  </si>
  <si>
    <t>Cabbage, red, shredded, raw</t>
  </si>
  <si>
    <t>Carrots, baby, raw</t>
  </si>
  <si>
    <t>Carrots, fresh or frozen, boiled, drained</t>
  </si>
  <si>
    <t>Cauliflower, pieces, boiled, drained</t>
  </si>
  <si>
    <t>Corn, sweet, canned, cream style</t>
  </si>
  <si>
    <t>Corn, sweet, on or off cob, fresh or frozen, boiled, drained</t>
  </si>
  <si>
    <t>Eggplant, pieces, boiled, drained</t>
  </si>
  <si>
    <t>Fiddleheads, frozen, boiled</t>
  </si>
  <si>
    <t>Fireweed leaves, raw</t>
  </si>
  <si>
    <t>Hearts of palm, canned</t>
  </si>
  <si>
    <t>Kale, chopped, boiled, drained</t>
  </si>
  <si>
    <t>Lettuce, Boston, shredded</t>
  </si>
  <si>
    <t>Lettuce, looseleaf, shredded</t>
  </si>
  <si>
    <t>Lettuce, spring mix (mesclun)</t>
  </si>
  <si>
    <t>Mushrooms, portobello, grilled</t>
  </si>
  <si>
    <t>Mushrooms, shiitake, sliced, stir-fried</t>
  </si>
  <si>
    <t>Mushrooms, white, sliced, stir-fried</t>
  </si>
  <si>
    <t>Onions, yellow, chopped, sauteed</t>
  </si>
  <si>
    <t>Peas, green, frozen, boiled, drained</t>
  </si>
  <si>
    <t>Peas, snowpeas, boiled, drained</t>
  </si>
  <si>
    <t>Peas, snowpeas, raw</t>
  </si>
  <si>
    <t>Pepper, jalapeno, raw</t>
  </si>
  <si>
    <t>Pepper, sweet, green, sauteed</t>
  </si>
  <si>
    <t>Pepper, sweet, red, sauteed</t>
  </si>
  <si>
    <t>Pepper, sweet, yellow, raw</t>
  </si>
  <si>
    <t>Pepper, sweet, yellow, sauteed</t>
  </si>
  <si>
    <t>Potato, baked, flesh</t>
  </si>
  <si>
    <t>Potato, boiled, flesh and skin</t>
  </si>
  <si>
    <t>Potato, canned, drained</t>
  </si>
  <si>
    <t>Potato, microwaved, flesh and skin</t>
  </si>
  <si>
    <t>Potato, microwaved, peeled after cooking</t>
  </si>
  <si>
    <t>Potatoes, hashed brown, plain, frozen, heated</t>
  </si>
  <si>
    <t>Potatoes, mashed, dried, with 2% milk and margarine</t>
  </si>
  <si>
    <t>Potatoes, mashed, homemade with 2% milk and margarine</t>
  </si>
  <si>
    <t>Potatoes, scalloped, from mix with water, with 2% milk and margarine</t>
  </si>
  <si>
    <t>Potatoes, scalloped, homemade</t>
  </si>
  <si>
    <t>Pumpkin, canned</t>
  </si>
  <si>
    <t>Radicchio, chopped</t>
  </si>
  <si>
    <t>Radishes</t>
  </si>
  <si>
    <t>Seaweed, dulse, dried</t>
  </si>
  <si>
    <t>Spinach, boiled, drained</t>
  </si>
  <si>
    <t>Squash, butternut, cubed, baked</t>
  </si>
  <si>
    <t>Squash, spaghetti, baked</t>
  </si>
  <si>
    <t>Sweet potato, baked, peeled after cooking</t>
  </si>
  <si>
    <t>Tomatoes, canned, whole</t>
  </si>
  <si>
    <t>Tomatoes, sun-dried</t>
  </si>
  <si>
    <t>Tomatoes, sun-dried, packed in oil, drained</t>
  </si>
  <si>
    <t>Turnip (white turnip), cubed, boiled, drained</t>
  </si>
  <si>
    <t>Vegetables, Asian mix  (broccoli, carrots, green beans, “mini corn”, snow peas, sweet red pepper), frozen, boiled, drained</t>
  </si>
  <si>
    <t>Vegetables, broccoli and cauliflower, frozen, boiled, drained</t>
  </si>
  <si>
    <t>Vegetables, mixed (corn, lima beans, snap beans, peas, carrots), frozen, boiled, drained</t>
  </si>
  <si>
    <t>Vegetables, peas and carrots, canned, not drained</t>
  </si>
  <si>
    <t>Zucchini, sliced, boiled, drained</t>
  </si>
  <si>
    <t>Coleslaw with dressing, homemade</t>
  </si>
  <si>
    <t>Potato salad, homemade</t>
  </si>
  <si>
    <t>Tomato clam cocktail</t>
  </si>
  <si>
    <t>Tomato juice, without added salt</t>
  </si>
  <si>
    <t>Tomato sauce for spaghetti, canned</t>
  </si>
  <si>
    <t>Vegetable juice cocktail, low sodium</t>
  </si>
  <si>
    <t>Fruit cocktail, canned, light syrup pack</t>
  </si>
  <si>
    <t>Fruit salad, tropical, canned, heavy syrup pack</t>
  </si>
  <si>
    <t>Fruit salad, tropical, canned, juice pack</t>
  </si>
  <si>
    <t>Grapefruit, pink or red</t>
  </si>
  <si>
    <t>Lychees (litchis)</t>
  </si>
  <si>
    <t>Melon, honeydew, cubes</t>
  </si>
  <si>
    <t>Melon, watermelon, cubes</t>
  </si>
  <si>
    <t>Peach, canned halves or slices, light syrup pack</t>
  </si>
  <si>
    <t>Peach, canned halves or slices, water pack</t>
  </si>
  <si>
    <t>Pear, canned halves, water pack</t>
  </si>
  <si>
    <t>Pineapple, canned, juice pack</t>
  </si>
  <si>
    <t>Plantain, baked or boiled, sliced</t>
  </si>
  <si>
    <t>Pomegranate (9.5cm diam)</t>
  </si>
  <si>
    <t>Prunes, dried, cooked, without added sugar</t>
  </si>
  <si>
    <t>Rhubarb, frozen, cooked, with added sugar</t>
  </si>
  <si>
    <t>Strawberries, frozen, unsweetened</t>
  </si>
  <si>
    <t>Tangerine (mandarin), canned, juice pack, drained</t>
  </si>
  <si>
    <t>Cranberry juice, unsweetened, ready-to-drink</t>
  </si>
  <si>
    <t>Cranberry-apple juice-drink, ready-to-drink, low Calorie, vitamin C added</t>
  </si>
  <si>
    <t>Grape juice, frozen, sweetened, diluted, vitamin C added</t>
  </si>
  <si>
    <t>Grapefruit juice, ready-to-drink unsweetened or freshly squeezed</t>
  </si>
  <si>
    <t>Grapefruit juice, ready-to-drink, sweetened</t>
  </si>
  <si>
    <t>Nectar, apricot</t>
  </si>
  <si>
    <t>Nectar, mango</t>
  </si>
  <si>
    <t>Orange and grapefruit juice, ready-to-drink</t>
  </si>
  <si>
    <t>Orange juice, frozen, diluted</t>
  </si>
  <si>
    <t>Orange juice, ready-to-drink, refrigerated, vitamin D and calcium added</t>
  </si>
  <si>
    <t>Orange, strawberry and banana juice, ready-to-drink</t>
  </si>
  <si>
    <t>Pineapple juice, ready-to-drink, vitamin C added</t>
  </si>
  <si>
    <t>Pomegranate juice, ready-to-drink</t>
  </si>
  <si>
    <t>Milk, chocolate, 1% M.F.</t>
  </si>
  <si>
    <t>Milk, chocolate, 2% M.F.</t>
  </si>
  <si>
    <t>Milk, partly skimmed, 2% M.F., with added milk solids</t>
  </si>
  <si>
    <t>Rice beverage, flavoured and unflavoured, enriched</t>
  </si>
  <si>
    <t>Soy beverage, chocolate, enriched</t>
  </si>
  <si>
    <t>Soy beverage, unsweetened, enriched</t>
  </si>
  <si>
    <t>Milk, condensed, sweetened, canned (Eagle BrandTM)</t>
  </si>
  <si>
    <t>Milk, evaporated, partly skimmed, canned, undiluted, 2% M.F.</t>
  </si>
  <si>
    <t>Milk, evaporated, skim, canned, diluted, 0.2% M.F.</t>
  </si>
  <si>
    <t>Milk, evaporated, skim, canned, undiluted, 0.2% M.F.</t>
  </si>
  <si>
    <t>Milk, evaporated, whole, canned, diluted, 7.8% M.F.</t>
  </si>
  <si>
    <t>Milk, evaporated, whole, canned, undiluted, 7.8% M.F.</t>
  </si>
  <si>
    <t>Milk, reconstituted, from skim milk powder</t>
  </si>
  <si>
    <t>Skim milk powder</t>
  </si>
  <si>
    <t>Chocolate milk, chocolate flavour powder + 2% milk</t>
  </si>
  <si>
    <t>Chocolate milk, syrup + 2% milk</t>
  </si>
  <si>
    <t>Hot chocolate, aspartame sweetened, powder + water</t>
  </si>
  <si>
    <t>Hot chocolate, homemade with cocoa + 2% milk</t>
  </si>
  <si>
    <t>Hot chocolate, powder + 2% milk</t>
  </si>
  <si>
    <t>Instant breakfast powder + 2% milk</t>
  </si>
  <si>
    <t>Drinkable yogourt</t>
  </si>
  <si>
    <t>200mL</t>
  </si>
  <si>
    <t>Fresh cheese (DanimalTM, MinigoTM)</t>
  </si>
  <si>
    <t>Kefir, plain</t>
  </si>
  <si>
    <t>Yogourt parfait with berries and granola</t>
  </si>
  <si>
    <t>Yogourt, plain, 2-4% M.F.</t>
  </si>
  <si>
    <t>Yogourt, vanilla or fruit, fat-free with sugar substitute</t>
  </si>
  <si>
    <t>Sour cream, 14% M.F.</t>
  </si>
  <si>
    <t>Sour cream, light, 5% M.F.</t>
  </si>
  <si>
    <t>Table cream (coffee cream), 18% M.F.</t>
  </si>
  <si>
    <t>Whipping cream, 35% M.F., not whipped</t>
  </si>
  <si>
    <t>Whipping cream, 35% M.F., sweetened, whipped</t>
  </si>
  <si>
    <t>Coffee whitener, frozen liquid</t>
  </si>
  <si>
    <t>Coffee whitener, powdered</t>
  </si>
  <si>
    <t>Dessert topping, frozen</t>
  </si>
  <si>
    <t>Dessert topping, frozen, low fat</t>
  </si>
  <si>
    <t>Dessert topping, powdered, prepared with 2% milk</t>
  </si>
  <si>
    <t>Dessert topping, pressurized</t>
  </si>
  <si>
    <t>1 unit</t>
  </si>
  <si>
    <t>Egg substitute, frozen (yolk replaced), cooked</t>
  </si>
  <si>
    <t>2 eggs</t>
  </si>
  <si>
    <t>Eggs benedict</t>
  </si>
  <si>
    <t>Eggs, scrambled, made with 2 eggs</t>
  </si>
  <si>
    <t>Omelet, cheese, made with 2 eggs</t>
  </si>
  <si>
    <t>1 omelet</t>
  </si>
  <si>
    <t>Omelet, spanish, made with 2 eggs (mushrooms, onions, green peppers, tomatoes)</t>
  </si>
  <si>
    <t>Omelet, western, made with 2 eggs (green peppers, ham, onions)</t>
  </si>
  <si>
    <t>Anchovies, canned in oil, drained solids</t>
  </si>
  <si>
    <t>Arctic char, cooked</t>
  </si>
  <si>
    <t>Bass, mixed species, baked or broiled</t>
  </si>
  <si>
    <t>Burbot (loche), raw</t>
  </si>
  <si>
    <t>90g</t>
  </si>
  <si>
    <t>Catfish, channel, farmed, baked or broiled</t>
  </si>
  <si>
    <t>Cisco (lake herring, tullibee), baked or broiled</t>
  </si>
  <si>
    <t>Cisco (lake herring, tullibee), raw</t>
  </si>
  <si>
    <t>Cod, Atlantic, baked or broiled</t>
  </si>
  <si>
    <t>Cod, Atlantic, dried and salted, soaked in water</t>
  </si>
  <si>
    <t>Gefiltefish</t>
  </si>
  <si>
    <t>Grayling, baked or broiled</t>
  </si>
  <si>
    <t>Herring, Atlantic, kippered</t>
  </si>
  <si>
    <t>Mackerel, Atlantic, baked or broiled</t>
  </si>
  <si>
    <t>Ocean Perch, Atlantic, baked or broiled</t>
  </si>
  <si>
    <t>Pickerel (Walleye), baked or broiled</t>
  </si>
  <si>
    <t>Pike, northern, baked or broiled</t>
  </si>
  <si>
    <t>Pollock, Atlantic, baked or broiled</t>
  </si>
  <si>
    <t>Salmon, chum (keta), baked or broiled</t>
  </si>
  <si>
    <t>Salmon, chum (keta), canned, drained solids with bone, salted</t>
  </si>
  <si>
    <t>Salmon, chum (keta), canned, drained solids with bone, unsalted</t>
  </si>
  <si>
    <t>Salmon, coho, farmed, baked or broiled</t>
  </si>
  <si>
    <t>Salmon, eggs, raw</t>
  </si>
  <si>
    <t>Salmon, king or chinook, smoked, canned</t>
  </si>
  <si>
    <t>Salmon, pink, canned, drained with bones</t>
  </si>
  <si>
    <t>Salmon, smoked, lox</t>
  </si>
  <si>
    <t>Salmon, sockeye, baked or broiled</t>
  </si>
  <si>
    <t>Sardines, Atlantic, canned in oil, drained with bones</t>
  </si>
  <si>
    <t>1 can</t>
  </si>
  <si>
    <t>Sardines, Pacific, canned in tomato sauce, drained with bones</t>
  </si>
  <si>
    <t>Smelt, breaded and fried</t>
  </si>
  <si>
    <t>Snapper, mixed species, baked or broiled</t>
  </si>
  <si>
    <t>Trout, rainbow, farmed, baked or broiled</t>
  </si>
  <si>
    <t>Turbot, baked or broiled</t>
  </si>
  <si>
    <t>Whitefish, lake, native, baked</t>
  </si>
  <si>
    <t>Clams, mixed species, canned, drained solids</t>
  </si>
  <si>
    <t>Crab, canned, drained</t>
  </si>
  <si>
    <t>Crayfish, mixed species, farmed, boiled or steamed</t>
  </si>
  <si>
    <t>4 medium</t>
  </si>
  <si>
    <t>Oysters, canned, solids and liquid</t>
  </si>
  <si>
    <t>Oysters, raw</t>
  </si>
  <si>
    <t>Tuna salad</t>
  </si>
  <si>
    <t>Chicken, broiler, flesh and skin, roasted</t>
  </si>
  <si>
    <t>Chicken, broiler, flesh, roasted</t>
  </si>
  <si>
    <t>Chicken, broiler, thigh, meat and skin, roasted</t>
  </si>
  <si>
    <t>Chicken, broiler, thigh, meat, roasted</t>
  </si>
  <si>
    <t>Chicken, cornish game hens, flesh and skin, roasted</t>
  </si>
  <si>
    <t>Duck, domesticated, roasted</t>
  </si>
  <si>
    <t>Duck, wild, cooked</t>
  </si>
  <si>
    <t>Goose, domesticated, flesh, roasted</t>
  </si>
  <si>
    <t>Goose, wild (Canada goose), flesh, roasted</t>
  </si>
  <si>
    <t>Ptarmigan, flesh, cooked</t>
  </si>
  <si>
    <t>Spruce grouse, flesh, cooked</t>
  </si>
  <si>
    <t>Turkey, dark meat and skin, roasted</t>
  </si>
  <si>
    <t>Turkey, dark meat, roasted</t>
  </si>
  <si>
    <t>Turkey, ground, cooked</t>
  </si>
  <si>
    <t>Turkey, light meat and skin, roasted</t>
  </si>
  <si>
    <t>Turkey, light meat, roasted</t>
  </si>
  <si>
    <t>Bear, simmered</t>
  </si>
  <si>
    <t>Beaver, roasted</t>
  </si>
  <si>
    <t>Bison, roasted</t>
  </si>
  <si>
    <t>Caribou (reindeer), roasted</t>
  </si>
  <si>
    <t>Deer (venison), roasted</t>
  </si>
  <si>
    <t>Emu, inside drum, broiled</t>
  </si>
  <si>
    <t>Goat, roasted</t>
  </si>
  <si>
    <t>Horsemeat, roasted</t>
  </si>
  <si>
    <t>Moose, roasted</t>
  </si>
  <si>
    <t>Narwhal skin (muktuk), raw</t>
  </si>
  <si>
    <t>Ostrich, inside strip, cooked</t>
  </si>
  <si>
    <t>Rabbit, composite cuts, roasted</t>
  </si>
  <si>
    <t>Seal meat, boiled</t>
  </si>
  <si>
    <t>Heart, beef, simmered</t>
  </si>
  <si>
    <t>Liver, chicken, pan-fried</t>
  </si>
  <si>
    <t>Liver, veal, pan-fried</t>
  </si>
  <si>
    <t>Thymus, veal, braised</t>
  </si>
  <si>
    <t>Tongue, beef, canned or pickled</t>
  </si>
  <si>
    <t>Bacon, pork, broiled, pan-fried or roasted, reduced sodium</t>
  </si>
  <si>
    <t>Bologna (baloney), beef and pork, light</t>
  </si>
  <si>
    <t>Bologna (baloney), chicken</t>
  </si>
  <si>
    <t>Corned beef, brisket, cooked</t>
  </si>
  <si>
    <t>Creton</t>
  </si>
  <si>
    <t>Deli meat, chicken breast, low fat</t>
  </si>
  <si>
    <t>Deli meat, ham, extra lean (5% fat)</t>
  </si>
  <si>
    <t>Ham, flaked, canned</t>
  </si>
  <si>
    <t>Ham, lean and regular, roasted</t>
  </si>
  <si>
    <t>Liver sausage (liverwurst), pork</t>
  </si>
  <si>
    <t>Salami, pork and beef, dry or hard</t>
  </si>
  <si>
    <t>5 slices</t>
  </si>
  <si>
    <t>Salami, pork and beef, reduced salt</t>
  </si>
  <si>
    <t>Sausage, Bratwurst, pork, cooked</t>
  </si>
  <si>
    <t>Sausage, Italian, pork, cooked</t>
  </si>
  <si>
    <t>Sausage, breakfast, pork, cooked</t>
  </si>
  <si>
    <t>Sausage, turkey, cooked</t>
  </si>
  <si>
    <t>Summer sausage, beef</t>
  </si>
  <si>
    <t>Turkey, canned, flaked</t>
  </si>
  <si>
    <t>Vienna sausage (cocktail), beef and pork, canned</t>
  </si>
  <si>
    <t>Wiener (frankfurter), beef and pork</t>
  </si>
  <si>
    <t>Wiener (frankfurter), beef and pork, light</t>
  </si>
  <si>
    <t>Wiener (frankfurter), chicken</t>
  </si>
  <si>
    <t>Meatless breaded chicken nuggets</t>
  </si>
  <si>
    <t>Meatless ground beef</t>
  </si>
  <si>
    <t>Tofu, silken, soft</t>
  </si>
  <si>
    <t>Vegetable patty</t>
  </si>
  <si>
    <t>Vegetarian luncheon meat</t>
  </si>
  <si>
    <t>Wiener, meatless</t>
  </si>
  <si>
    <t>Beans, baked, homemade</t>
  </si>
  <si>
    <t>Beans, baked, with pork, canned</t>
  </si>
  <si>
    <t>Beans, kidney, dark red, canned, not drained</t>
  </si>
  <si>
    <t>Beans, navy, canned, not drained</t>
  </si>
  <si>
    <t>Beans, pinto, canned, not drained</t>
  </si>
  <si>
    <t>Beans, refried, canned</t>
  </si>
  <si>
    <t>Beans, white, canned, not drained</t>
  </si>
  <si>
    <t>Black-eyed peas, canned, not drained</t>
  </si>
  <si>
    <t>Chickpeas (garbanzo beans), canned, not drained</t>
  </si>
  <si>
    <t>Falafel, homemade</t>
  </si>
  <si>
    <t>1 ball</t>
  </si>
  <si>
    <t>Hummus, commercial</t>
  </si>
  <si>
    <t>Lentils, pink, boiled</t>
  </si>
  <si>
    <t>Peas, split, boiled</t>
  </si>
  <si>
    <t>Soybeans, boiled</t>
  </si>
  <si>
    <t>Peanut butter, chunk type, fat, sugar and salt added</t>
  </si>
  <si>
    <t>Peanut butter, natural</t>
  </si>
  <si>
    <t>Peanuts, all types, shelled, oil-roasted, salted</t>
  </si>
  <si>
    <t>Almonds, oil roasted</t>
  </si>
  <si>
    <t>Almonds, roasted, salted</t>
  </si>
  <si>
    <t>Hazelnuts or filberts, dried</t>
  </si>
  <si>
    <t>Macadamia nuts, roasted, salted</t>
  </si>
  <si>
    <t>Mixed nuts, oil roasted, salted</t>
  </si>
  <si>
    <t>Mixed nuts, roasted</t>
  </si>
  <si>
    <t>Pine nuts, pignolia, dried</t>
  </si>
  <si>
    <t>Pistachios, shelled, roasted, salted</t>
  </si>
  <si>
    <t>Cashew butter</t>
  </si>
  <si>
    <t>Sesame butter, tahini</t>
  </si>
  <si>
    <t>Flaxseeds, whole and ground</t>
  </si>
  <si>
    <t>Pumpkin and squash seeds, kernels, dried</t>
  </si>
  <si>
    <t>Zucchini, breaded and fried, sticks</t>
  </si>
  <si>
    <t>Breakfast bagel, with ham, egg and cheese</t>
  </si>
  <si>
    <t>Chicken sandwich, breaded chicken + condiments + vegetables</t>
  </si>
  <si>
    <t>Chicken sandwich, grilled chicken + condiments + vegetables</t>
  </si>
  <si>
    <t>Donair / Gyro</t>
  </si>
  <si>
    <t>Submarine sandwich (6 inches), vegetarian</t>
  </si>
  <si>
    <t>Submarine sandwich (6 inches), with grilled/roasted chicken</t>
  </si>
  <si>
    <t>Submarine sandwich (6 inches), with tuna</t>
  </si>
  <si>
    <t>Veggie burger, single patty + condiments + vegetables</t>
  </si>
  <si>
    <t>Beef and broccoli stir fry</t>
  </si>
  <si>
    <t>Chicken almond guy ding</t>
  </si>
  <si>
    <t>General Tao/Tso chicken</t>
  </si>
  <si>
    <t>Hot and sour soup</t>
  </si>
  <si>
    <t>Sweet and sour chicken balls</t>
  </si>
  <si>
    <t>Won ton soup</t>
  </si>
  <si>
    <t>Pizza with cheese and vegetables (medium - 12 inches)</t>
  </si>
  <si>
    <t>Pizza with cheese, meat and vegetables (medium - 12 inches)</t>
  </si>
  <si>
    <t>Chicken, breaded and fried (pieces)</t>
  </si>
  <si>
    <t>Burrito with beef, cheese and chilli</t>
  </si>
  <si>
    <t>Nachos with cheese</t>
  </si>
  <si>
    <t>15-20nachos</t>
  </si>
  <si>
    <t>Quesadilla with meat</t>
  </si>
  <si>
    <t>Taco salad</t>
  </si>
  <si>
    <t>Lasagna with meat (7.5cm x 9cm)</t>
  </si>
  <si>
    <t>Lasagna, vegetarian (7.5cm x 9cm)</t>
  </si>
  <si>
    <t>Macaroni casserole with beef and tomato soup</t>
  </si>
  <si>
    <t>Spaghetti with cream sauce</t>
  </si>
  <si>
    <t>Spaghetti with meat sauce</t>
  </si>
  <si>
    <t>Beef pot pie, commercial, individual</t>
  </si>
  <si>
    <t>Beef stew</t>
  </si>
  <si>
    <t>Butter chicken</t>
  </si>
  <si>
    <t>Chicken fajita</t>
  </si>
  <si>
    <t>1 fajita</t>
  </si>
  <si>
    <t>Pad Thaï</t>
  </si>
  <si>
    <t>Samosa, vegetarian</t>
  </si>
  <si>
    <t>Shepherd’s pie</t>
  </si>
  <si>
    <t>Stir fry with chicken</t>
  </si>
  <si>
    <t>Stir fry with tofu</t>
  </si>
  <si>
    <t>Sweet and sour meatballs</t>
  </si>
  <si>
    <t>Tourtiere, homemade (20cm diam)</t>
  </si>
  <si>
    <t>BecelTM, tub, calorie-reduced, canola and safflower oils (non-hydrogenated)</t>
  </si>
  <si>
    <t>BecelTM, tub, canola and safflower oils (non-hydrogenated)</t>
  </si>
  <si>
    <t>ChefmasterTM, tub, unspecified vegetable oils (hydrogenated)</t>
  </si>
  <si>
    <t>ImperialTM, stick, soy and canola oils (hydrogenated)</t>
  </si>
  <si>
    <t>ImperialTM, tub, soya oil (non-hydrogenated)</t>
  </si>
  <si>
    <t>LactantiaTM, tub, soya oil (hydrogenated)</t>
  </si>
  <si>
    <t>Spread (20% butter / 80% margarine)</t>
  </si>
  <si>
    <t>Spread (50% butter / 50% margarine)</t>
  </si>
  <si>
    <t>Bacon grease</t>
  </si>
  <si>
    <t>Icing sugar (powdered)</t>
  </si>
  <si>
    <t>Sugar substitute, aspartame (EqualTM)</t>
  </si>
  <si>
    <t>Sugar substitute, sucralose (SplendaTM)</t>
  </si>
  <si>
    <t>Chocolate syrup, thin type</t>
  </si>
  <si>
    <t>Corn syrup</t>
  </si>
  <si>
    <t>Pancake syrup</t>
  </si>
  <si>
    <t>Double fruit jam type spread</t>
  </si>
  <si>
    <t>Double fruit jam type spread, reduced sugar</t>
  </si>
  <si>
    <t>Jelly</t>
  </si>
  <si>
    <t>Marmalade</t>
  </si>
  <si>
    <t>Chocolate topping, fudge-type</t>
  </si>
  <si>
    <t>Pie filling, cherry, canned</t>
  </si>
  <si>
    <t>Spread, chocolate hazelnut (NutellaTM)</t>
  </si>
  <si>
    <t>Topping or spread, butterscotch</t>
  </si>
  <si>
    <t>Topping, strawberry</t>
  </si>
  <si>
    <t>Butterscotch</t>
  </si>
  <si>
    <t>Candy, chocolate covered, sweetened with sorbitol</t>
  </si>
  <si>
    <t>Caramel</t>
  </si>
  <si>
    <t>Chewing gum</t>
  </si>
  <si>
    <t>Chewing gum, sugarless</t>
  </si>
  <si>
    <t>Fruit leather</t>
  </si>
  <si>
    <t>1 roll</t>
  </si>
  <si>
    <t>Fudge, chocolate, homemade</t>
  </si>
  <si>
    <t>Fudge, vanilla, homemade</t>
  </si>
  <si>
    <t>Gumdrops</t>
  </si>
  <si>
    <t>10 pieces</t>
  </si>
  <si>
    <t>Hard candy</t>
  </si>
  <si>
    <t>Hard candy, reduced sugar</t>
  </si>
  <si>
    <t>Jellybeans</t>
  </si>
  <si>
    <t>10 beans</t>
  </si>
  <si>
    <t>Licorice, strawberry (TwizzlersTM)</t>
  </si>
  <si>
    <t>3 strips</t>
  </si>
  <si>
    <t>Marshmallows</t>
  </si>
  <si>
    <t>Sesame crunch (sesame snap)</t>
  </si>
  <si>
    <t>4 pieces</t>
  </si>
  <si>
    <t>SkittlesTM</t>
  </si>
  <si>
    <t>10 candies</t>
  </si>
  <si>
    <t>Toffee</t>
  </si>
  <si>
    <t>Almonds, chocolate covered</t>
  </si>
  <si>
    <t>Caramel coated cookies, chocolate covered (Twix TM)</t>
  </si>
  <si>
    <t>Caramel with nuts, chocolate covered (TurtlesTM)</t>
  </si>
  <si>
    <t>Caramel, chocolate covered (RoloTM, CaramilkTM)</t>
  </si>
  <si>
    <t>Chocolate covered wafer (Kit KatTM, Coffee CrispTM)</t>
  </si>
  <si>
    <t>Chocolate malt-nougat and caramel, chocolate covered (MarsTM)</t>
  </si>
  <si>
    <t>Chocolate, candy coated (M&amp;M’STM , SmartiesTM)</t>
  </si>
  <si>
    <t>Chocolate, semisweet, bars or chips</t>
  </si>
  <si>
    <t>Coconut candy, chocolate covered (BountyTM, Almond JoyTM)</t>
  </si>
  <si>
    <t>Fondant, chocolate covered (After EightTM)</t>
  </si>
  <si>
    <t>Fudge, caramel and nuts, chocolate covered (Oh Henry!TM)</t>
  </si>
  <si>
    <t>Milk chocolate and crisped rice (Nestle CrunchTM)</t>
  </si>
  <si>
    <t>Milk chocolate, bars or chips</t>
  </si>
  <si>
    <t>Peanut butter cups (Reese’sTM)</t>
  </si>
  <si>
    <t>3 cups</t>
  </si>
  <si>
    <t>Peanuts, chocolate covered</t>
  </si>
  <si>
    <t>Raisins, chocolate covered (GlosetteTM)</t>
  </si>
  <si>
    <t>Toffee, chocolate covered (SkorTM)</t>
  </si>
  <si>
    <t>Chocolate ice milk bar (FudgesicleTM)</t>
  </si>
  <si>
    <t>Frozen yogourt, vanilla</t>
  </si>
  <si>
    <t>Fruit and juice bar</t>
  </si>
  <si>
    <t>Ice cream cone, vanilla, chocolate covered, with nuts</t>
  </si>
  <si>
    <t>Ice cream sandwich</t>
  </si>
  <si>
    <t>Ice cream, chocolate</t>
  </si>
  <si>
    <t>Ice cream, dairy free</t>
  </si>
  <si>
    <t>Ice cream, strawberry</t>
  </si>
  <si>
    <t>Ice cream, vanilla, low fat, aspartame sweetened</t>
  </si>
  <si>
    <t>Ice cream, vanilla, premium</t>
  </si>
  <si>
    <t>Ice cream, vanilla, regular</t>
  </si>
  <si>
    <t>Soft serve ice cream with OreoTM cookies (BlizzardTM, McFlurryTM)</t>
  </si>
  <si>
    <t>1 small</t>
  </si>
  <si>
    <t>Chocolate mousse, homemade</t>
  </si>
  <si>
    <t>Gelatin dessert, calorie-reduced, prepared (JelloTM)</t>
  </si>
  <si>
    <t>Gelatin dessert, prepared (JelloTM)</t>
  </si>
  <si>
    <t>Air-popped</t>
  </si>
  <si>
    <t>Caramel-coated</t>
  </si>
  <si>
    <t>Microwave, low fat and reduced salt</t>
  </si>
  <si>
    <t>Oil-popped, regular and microwaved</t>
  </si>
  <si>
    <t>Potato chips made from dried potatoes, plain (PringlesTM)</t>
  </si>
  <si>
    <t>17 chips</t>
  </si>
  <si>
    <t>Potato chips, baked, plain</t>
  </si>
  <si>
    <t>Potato chips, flavoured</t>
  </si>
  <si>
    <t>Tortilla chips, plain</t>
  </si>
  <si>
    <t>26 small</t>
  </si>
  <si>
    <t>Banana chips</t>
  </si>
  <si>
    <t>10 chips</t>
  </si>
  <si>
    <t>Beer nuts</t>
  </si>
  <si>
    <t>10 nuts</t>
  </si>
  <si>
    <t>Bits and bites snack bites (Bits &amp; BitesTM)</t>
  </si>
  <si>
    <t>Fruit leather bar (Fruit to GoTM)</t>
  </si>
  <si>
    <t>Pretzels, hard, plain, unsalted</t>
  </si>
  <si>
    <t>Sesame sticks, salted</t>
  </si>
  <si>
    <t>Soybeans, roasted, salted</t>
  </si>
  <si>
    <t>Trail mix, tropical</t>
  </si>
  <si>
    <t>Chai, latte</t>
  </si>
  <si>
    <t>Coffee, brewed, decaffeinated</t>
  </si>
  <si>
    <t>Coffee, instant, regular, powder + water</t>
  </si>
  <si>
    <t>Coffee, substitute, powder + water</t>
  </si>
  <si>
    <t>Iced cappuccino - original - with cream (Tim HortonsTM)</t>
  </si>
  <si>
    <t>Iced cappuccino - with 2% milk (Tim HortonsTM)</t>
  </si>
  <si>
    <t>Iced tea, lemon flavor, ready-to-drink</t>
  </si>
  <si>
    <t>Iced tea, lemon flavour, powder + water</t>
  </si>
  <si>
    <t>Tea, brewed, herbal</t>
  </si>
  <si>
    <t>Cola, aspartame sweetened</t>
  </si>
  <si>
    <t>Cola, decaffeinated</t>
  </si>
  <si>
    <t>Lemon-lime soda</t>
  </si>
  <si>
    <t>Non cola soda, aspartame sweetened</t>
  </si>
  <si>
    <t>Orange soda</t>
  </si>
  <si>
    <t>Tonic water</t>
  </si>
  <si>
    <t>Citrus juice drink, frozen, diluted (Five AliveTM)</t>
  </si>
  <si>
    <t>Fruit flavour drink, low Calorie, powder + water (Crystal LightTM)</t>
  </si>
  <si>
    <t>Fruit punch flavour drink, powder (Kool-AidTM) + water</t>
  </si>
  <si>
    <t>Fruit punch flavour drink, vitamin C added, powder + water</t>
  </si>
  <si>
    <t>Fruit punch juice drink, ready-to-drink (Sunny DTM)</t>
  </si>
  <si>
    <t>Mixed vegetable and fruit juice drink, ready-to-drink (V8 SplashTM)</t>
  </si>
  <si>
    <t>Orange drink, vitamin C added (Hi-CTM), ready-to-drink</t>
  </si>
  <si>
    <t>Orange drink, vitamin C added (TangTM, QuenchTM, Rise’n ShineTM), powder + water</t>
  </si>
  <si>
    <t>Sports drink, fruit flavour, low Calorie, ready-to-drink (GatoradeTM, PoweradeTM)</t>
  </si>
  <si>
    <t>Sports drink, fruit flavour, ready-to-drink (GatoradeTM, PoweradeTM)</t>
  </si>
  <si>
    <t>Beer, de-alcoholized, (Labbat .5TM)</t>
  </si>
  <si>
    <t>Beer, high alcohol (7%alcohol by volume)</t>
  </si>
  <si>
    <t>Cocktail, daiquiri</t>
  </si>
  <si>
    <t>Cocktail, margarita</t>
  </si>
  <si>
    <t>Liqueur, coffee and cream</t>
  </si>
  <si>
    <t>45mL</t>
  </si>
  <si>
    <t>Sangria</t>
  </si>
  <si>
    <t>Vodka cooler</t>
  </si>
  <si>
    <t>Wine, dessert, sweet</t>
  </si>
  <si>
    <t>Pickle relish, sweet</t>
  </si>
  <si>
    <t>Pickles, cucumber, dill</t>
  </si>
  <si>
    <t>1 medium pickle</t>
  </si>
  <si>
    <t>Cream cheese dip</t>
  </si>
  <si>
    <t>Gravy, beef, dehydrated, prepared with water</t>
  </si>
  <si>
    <t>Gravy, chicken, dehydrated, prepared with water</t>
  </si>
  <si>
    <t>Gravy, turkey, canned</t>
  </si>
  <si>
    <t>Gravy, unspecified, dehydrated, prepared with water</t>
  </si>
  <si>
    <t>Sauce, cheese, dehydrated, prepared with 2% milk</t>
  </si>
  <si>
    <t>Sauce, cranberry, canned, sweetened</t>
  </si>
  <si>
    <t>Sauce, nacho cheese, ready-to-serve</t>
  </si>
  <si>
    <t>Sauce, soy</t>
  </si>
  <si>
    <t>Sauce, steak (HPTM, A1TM)</t>
  </si>
  <si>
    <t>Sauce, sweet and sour</t>
  </si>
  <si>
    <t>Sauce, white, medium, homemade with 2% milk</t>
  </si>
  <si>
    <t>Cheese, Blue</t>
  </si>
  <si>
    <t>Cheese, Brick</t>
  </si>
  <si>
    <t>Cheese, Brie</t>
  </si>
  <si>
    <t>Cheese, Camembert</t>
  </si>
  <si>
    <t>Cheese, Cheddar, low fat (18% M.F.)</t>
  </si>
  <si>
    <t>Cheese, Cottage cheese (1% M.F.)</t>
  </si>
  <si>
    <t>Cheese, Cream cheese, light</t>
  </si>
  <si>
    <t>Cheese, Cream cheese, regular</t>
  </si>
  <si>
    <t>Cheese, Edam</t>
  </si>
  <si>
    <t>Cheese, Feta</t>
  </si>
  <si>
    <t>Cheese, Goat cheese, soft</t>
  </si>
  <si>
    <t>Cheese, Gouda</t>
  </si>
  <si>
    <t>Cheese, Gruyere</t>
  </si>
  <si>
    <t>Cheese, Imitation cheese</t>
  </si>
  <si>
    <t>Cheese, Mozzarella (22.5% M.F.)</t>
  </si>
  <si>
    <t>Cheese, Mozzarella, partially skimmed (16.5% M.F.)</t>
  </si>
  <si>
    <t>Cheese, Parmesan, grated</t>
  </si>
  <si>
    <t>Cheese, Processed cheese food, thin slices</t>
  </si>
  <si>
    <t>Cheese, Processed cheese food, thin slices, light</t>
  </si>
  <si>
    <t>Cheese, Processed cheese spread (Cheez WhizTM)</t>
  </si>
  <si>
    <t>Cheese, Processed cheese spread, light (Light Cheez WhizTM)</t>
  </si>
  <si>
    <t>Cheese, Ricotta cheese, partly skimmed milk</t>
  </si>
  <si>
    <t>Cheese, Romano, grated</t>
  </si>
  <si>
    <t>Cheese, Swiss (Emmental)</t>
  </si>
  <si>
    <t>Cheese, Swiss, processed, thin slices</t>
  </si>
  <si>
    <t>Cream, Half and half, 10% M.F.</t>
  </si>
  <si>
    <t>Cream, Whipped, pressurized</t>
  </si>
  <si>
    <t>Pudding, All flavours, instant, from mix, prepared with 2% milk</t>
  </si>
  <si>
    <t>Pudding, Chocolate, ready-to-eat</t>
  </si>
  <si>
    <t>Pudding, Chocolate, ready-to-eat, fat-free</t>
  </si>
  <si>
    <t>Pudding, Rice, homemade</t>
  </si>
  <si>
    <t>Pudding, Rice, ready-to-eat</t>
  </si>
  <si>
    <t>Pudding, Tapioca, ready-to-eat</t>
  </si>
  <si>
    <t>Pudding, Tapioca, ready-to-eat, fat-free</t>
  </si>
  <si>
    <t>Pudding, Vanilla, ready-to-eat</t>
  </si>
  <si>
    <t>Pudding, Vanilla, ready-to-eat, fat-free</t>
  </si>
  <si>
    <t>Beef, Blade roast, lean + fat, braised</t>
  </si>
  <si>
    <t>Beef, Blade steak, lean + fat, braised</t>
  </si>
  <si>
    <t>Beef, Composite, roast, lean + fat, cooked</t>
  </si>
  <si>
    <t>Beef, Composite, steak, lean + fat, cooked</t>
  </si>
  <si>
    <t>Beef, Cross rib roast, lean + fat, braised</t>
  </si>
  <si>
    <t>Beef, Eye of round roast, lean + fat, roasted</t>
  </si>
  <si>
    <t>Beef, Eye of round steak, lean + fat, braised</t>
  </si>
  <si>
    <t>Beef, Flank steak, lean + fat, braised</t>
  </si>
  <si>
    <t>Beef, Inside (top) round roast, lean + fat, roasted</t>
  </si>
  <si>
    <t>Beef, Inside (top) round steak, lean + fat, braised</t>
  </si>
  <si>
    <t>Beef, Outside (bottom) round roast, lean + fat, roasted</t>
  </si>
  <si>
    <t>Beef, Outside (bottom) round steak, lean + fat, braised</t>
  </si>
  <si>
    <t>Beef, Rib eye steak, lean + fat, broiled</t>
  </si>
  <si>
    <t>Beef, Short ribs, lean + fat, simmered</t>
  </si>
  <si>
    <t>Beef, Standing rib roast, lean + fat, roasted</t>
  </si>
  <si>
    <t>Beef, Top sirloin steak, lean + fat, broiled</t>
  </si>
  <si>
    <t>Veal, Composite cuts, lean + fat, cooked</t>
  </si>
  <si>
    <t>Veal, Cutlets, grain-fed, pan-fried</t>
  </si>
  <si>
    <t>Veal, Cutlets, milk-fed, pan-fried</t>
  </si>
  <si>
    <t>Veal, Ground, broiled</t>
  </si>
  <si>
    <t>Veal, Leg, lean + fat, breaded, pan-fried</t>
  </si>
  <si>
    <t>Veal, Leg, lean + fat, roasted</t>
  </si>
  <si>
    <t>Veal, Loin, lean + fat, roasted</t>
  </si>
  <si>
    <t>Veal, Shoulder, whole, lean + fat, roasted</t>
  </si>
  <si>
    <t>Veal, Stewing meat, lean, braised</t>
  </si>
  <si>
    <t>Pork, Back ribs, lean + fat, roasted</t>
  </si>
  <si>
    <t>Pork, Ground, lean, pan-fried</t>
  </si>
  <si>
    <t>Pork, Leg, butt end, lean + fat, roasted</t>
  </si>
  <si>
    <t>Pork, Loin, rib end, lean + fat, pan-fried</t>
  </si>
  <si>
    <t>Pork, Shoulder, butt, lean + fat, roasted</t>
  </si>
  <si>
    <t>Lamb, American, fresh, foreshank, lean + fat, cooked</t>
  </si>
  <si>
    <t>Lamb, American, fresh, leg, whole, lean + fat, cooked</t>
  </si>
  <si>
    <t>Lamb, American, fresh, rib, lean + fat, cooked</t>
  </si>
  <si>
    <t>Lamb, American, fresh, shoulder, whole, lean+ fat, cooked</t>
  </si>
  <si>
    <t>Lamb, New Zealand, frozen, composite, lean + fat, cooked</t>
  </si>
  <si>
    <t>Lamb, New Zealand, frozen, foreshank, lean + fat, braised</t>
  </si>
  <si>
    <t>Lamb, New Zealand, frozen, leg, whole, lean + fat, roasted</t>
  </si>
  <si>
    <t>Lamb, New Zealand, frozen, shoulder, whole, lean + fat, braised</t>
  </si>
  <si>
    <t>Sandwiches, Egg salad</t>
  </si>
  <si>
    <t>Sandwiches, Hot chicken sandwich</t>
  </si>
  <si>
    <t>Sandwiches, Ham</t>
  </si>
  <si>
    <t>Sandwiches, Roast beef</t>
  </si>
  <si>
    <t>Sandwiches, Salmon salad</t>
  </si>
  <si>
    <t>Sandwiches, Tuna salad</t>
  </si>
  <si>
    <t>Salads, Caesar</t>
  </si>
  <si>
    <t>Salads, Caesar, with chicken</t>
  </si>
  <si>
    <t>Salads, Garden</t>
  </si>
  <si>
    <t>Salads, Greek</t>
  </si>
  <si>
    <t>Salads, Pasta, with vegetables</t>
  </si>
  <si>
    <t>Beef or chicken, broth/bouillon, Ready-to-serve</t>
  </si>
  <si>
    <t>Beef, chunky, Ready-to-serve</t>
  </si>
  <si>
    <t>Chicken noodle, chunky, Ready-to-serve</t>
  </si>
  <si>
    <t>Chicken noodle, low fat, reduced salt, Ready-to-serve</t>
  </si>
  <si>
    <t>Chicken vegetable, chunky, Ready-to-serve</t>
  </si>
  <si>
    <t>Clam chowder, Manhattan, Ready-to-serve</t>
  </si>
  <si>
    <t>Minestrone, chunky, Ready-to-serve</t>
  </si>
  <si>
    <t>Split pea with ham, chunky, Ready-to-serve</t>
  </si>
  <si>
    <t>Vegetable, chunky, Ready-to-serve</t>
  </si>
  <si>
    <t>Beef noodle, Condensed, prepared with water</t>
  </si>
  <si>
    <t>Chicken broth, Condensed, prepared with water</t>
  </si>
  <si>
    <t>Chicken noodle, Condensed, prepared with water</t>
  </si>
  <si>
    <t>Cream of mushroom, Condensed, prepared with water</t>
  </si>
  <si>
    <t>Tomato, Condensed, prepared with water</t>
  </si>
  <si>
    <t>Tomato, reduced salt, Condensed, prepared with water</t>
  </si>
  <si>
    <t>Vegetables with beef, Condensed, prepared with water</t>
  </si>
  <si>
    <t>Vegetarian vegetable, Condensed, prepared with water</t>
  </si>
  <si>
    <t>Clam chowder, New England, Condensed, prepared with 2% milk</t>
  </si>
  <si>
    <t>Cream of chicken, Condensed, prepared with 2% milk</t>
  </si>
  <si>
    <t>Cream of mushroom, Condensed, prepared with 2% milk</t>
  </si>
  <si>
    <t>Cream of mushroom, reduced salt, Condensed, prepared with 2% milk</t>
  </si>
  <si>
    <t>Cream of tomato, Condensed, prepared with 2% milk</t>
  </si>
  <si>
    <t>Chicken noodle, Dehydrated, prepared with water</t>
  </si>
  <si>
    <t>Minestrone, Dehydrated, prepared with water</t>
  </si>
  <si>
    <t>Onion, Dehydrated, prepared with water</t>
  </si>
  <si>
    <t>Ramen noodles, chicken flavour, cooked, Dehydrated, prepared with water</t>
  </si>
  <si>
    <t>Tomato vegetable, Dehydrated, prepared with water</t>
  </si>
  <si>
    <t>Chicken noodle, Homemade</t>
  </si>
  <si>
    <t>Cream of vegetable, Homemade</t>
  </si>
  <si>
    <t>French onion, Homemade</t>
  </si>
  <si>
    <t>Lentil, Homemade</t>
  </si>
  <si>
    <t>Split pea with ham, Homemade</t>
  </si>
  <si>
    <t>Vegetable, Homemade</t>
  </si>
  <si>
    <t>Oils, Canola</t>
  </si>
  <si>
    <t>Oils, Corn</t>
  </si>
  <si>
    <t>Oils, Flaxseed</t>
  </si>
  <si>
    <t>Oils, Grapeseed</t>
  </si>
  <si>
    <t>Oils, Olive</t>
  </si>
  <si>
    <t>Oils, Peanut</t>
  </si>
  <si>
    <t>Oils, Sesame</t>
  </si>
  <si>
    <t>Oils, Soybean</t>
  </si>
  <si>
    <t>Oils, Sunflower</t>
  </si>
  <si>
    <t>Salad Dressings, Blue cheese</t>
  </si>
  <si>
    <t>Salad Dressings, Blue cheese, low Calorie</t>
  </si>
  <si>
    <t>Salad Dressings, Creamy Caesar</t>
  </si>
  <si>
    <t>Salad Dressings, Creamy Caesar, low Calorie</t>
  </si>
  <si>
    <t>Salad Dressings, Creamy dressing, fat-free</t>
  </si>
  <si>
    <t>Salad Dressings, French</t>
  </si>
  <si>
    <t>Salad Dressings, French, low fat</t>
  </si>
  <si>
    <t>Salad Dressings, Italian</t>
  </si>
  <si>
    <t>Salad Dressings, Italian, low Calorie</t>
  </si>
  <si>
    <t>Salad Dressings, Mayonnaise</t>
  </si>
  <si>
    <t>Salad Dressings, Mayonnaise, light</t>
  </si>
  <si>
    <t>Salad Dressings, Non creamy dressing, fat-free</t>
  </si>
  <si>
    <t>Salad Dressings, Oil and vinegar</t>
  </si>
  <si>
    <t>Salad Dressings, Ranch</t>
  </si>
  <si>
    <t>Salad Dressings, Ranch, low fat</t>
  </si>
  <si>
    <t>Salad Dressings, Salad dressing, mayonnaise type</t>
  </si>
  <si>
    <t>Salad Dressings, Salad dressing, mayonnaise type, fat-free</t>
  </si>
  <si>
    <t>Salad Dressings, Salad dressing, mayonnaise type, light</t>
  </si>
  <si>
    <t>Salad Dressings, Thousand Island</t>
  </si>
  <si>
    <t>Salad Dressings, Thousand Island, low Calorie</t>
  </si>
  <si>
    <t>Portion</t>
  </si>
  <si>
    <t>Lemon Herb Corn</t>
  </si>
  <si>
    <t>ml</t>
  </si>
  <si>
    <t>1/4</t>
  </si>
  <si>
    <t>Raspberry Coulis</t>
  </si>
  <si>
    <t>1/16</t>
  </si>
  <si>
    <t>Chicken in Fresh Herbs</t>
  </si>
  <si>
    <t>Unit Name</t>
  </si>
  <si>
    <t>c</t>
  </si>
  <si>
    <t>L</t>
  </si>
  <si>
    <t>oz (wt)</t>
  </si>
  <si>
    <t>oz (fl)</t>
  </si>
  <si>
    <t>100g</t>
  </si>
  <si>
    <t>Chicken, broilers or fryers, breast, meat only, raw</t>
  </si>
  <si>
    <t>Need to add new food items to your list? Search here:</t>
  </si>
  <si>
    <t xml:space="preserve"> Friday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</si>
</sst>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0.0"/>
    <numFmt numFmtId="168" formatCode="_(* #,##0.0_);_(* \(#,##0.0\);_(* &quot;-&quot;??_);_(@_)"/>
  </numFmts>
  <fonts count="35" x14ac:knownFonts="1">
    <font>
      <sz val="12"/>
      <name val="Arial Narro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2"/>
      <color indexed="12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indexed="12"/>
      <name val="Arial Narrow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31" fillId="0" borderId="0"/>
    <xf numFmtId="0" fontId="7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horizontal="left" indent="1"/>
    </xf>
    <xf numFmtId="0" fontId="34" fillId="0" borderId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03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Border="1" applyAlignment="1">
      <alignment horizontal="right" indent="1"/>
    </xf>
    <xf numFmtId="0" fontId="8" fillId="0" borderId="0" xfId="0" applyFont="1" applyAlignment="1">
      <alignment vertical="top"/>
    </xf>
    <xf numFmtId="14" fontId="0" fillId="0" borderId="0" xfId="0" applyNumberFormat="1"/>
    <xf numFmtId="49" fontId="13" fillId="0" borderId="0" xfId="2" applyNumberFormat="1" applyFont="1"/>
    <xf numFmtId="49" fontId="12" fillId="0" borderId="0" xfId="2" applyNumberFormat="1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49" fontId="12" fillId="0" borderId="2" xfId="2" applyNumberFormat="1" applyFont="1" applyBorder="1" applyAlignment="1"/>
    <xf numFmtId="49" fontId="12" fillId="0" borderId="3" xfId="2" applyNumberFormat="1" applyFont="1" applyBorder="1" applyAlignment="1"/>
    <xf numFmtId="49" fontId="12" fillId="0" borderId="4" xfId="2" applyNumberFormat="1" applyFont="1" applyBorder="1" applyAlignment="1"/>
    <xf numFmtId="0" fontId="7" fillId="2" borderId="1" xfId="0" applyFont="1" applyFill="1" applyBorder="1" applyAlignment="1" applyProtection="1">
      <alignment horizontal="left" inden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8" fillId="0" borderId="0" xfId="0" applyFont="1" applyAlignment="1">
      <alignment horizontal="centerContinuous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6" applyFont="1"/>
    <xf numFmtId="0" fontId="6" fillId="0" borderId="0" xfId="6"/>
    <xf numFmtId="0" fontId="25" fillId="0" borderId="0" xfId="6" quotePrefix="1" applyNumberFormat="1" applyFont="1" applyAlignment="1">
      <alignment horizontal="center"/>
    </xf>
    <xf numFmtId="0" fontId="25" fillId="0" borderId="0" xfId="6" applyNumberFormat="1" applyFont="1" applyAlignment="1">
      <alignment horizontal="center"/>
    </xf>
    <xf numFmtId="164" fontId="23" fillId="0" borderId="0" xfId="7" quotePrefix="1" applyFont="1"/>
    <xf numFmtId="0" fontId="27" fillId="0" borderId="1" xfId="6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16" xfId="11" applyBorder="1"/>
    <xf numFmtId="0" fontId="5" fillId="0" borderId="17" xfId="11" applyBorder="1"/>
    <xf numFmtId="0" fontId="5" fillId="0" borderId="18" xfId="11" applyBorder="1"/>
    <xf numFmtId="0" fontId="5" fillId="0" borderId="19" xfId="11" applyBorder="1"/>
    <xf numFmtId="0" fontId="5" fillId="0" borderId="20" xfId="11" applyBorder="1"/>
    <xf numFmtId="0" fontId="22" fillId="0" borderId="0" xfId="11" applyFont="1"/>
    <xf numFmtId="0" fontId="25" fillId="0" borderId="0" xfId="6" quotePrefix="1" applyNumberFormat="1" applyFont="1" applyAlignment="1">
      <alignment horizontal="center" wrapText="1"/>
    </xf>
    <xf numFmtId="0" fontId="22" fillId="0" borderId="0" xfId="11" applyFont="1" applyAlignment="1">
      <alignment wrapText="1"/>
    </xf>
    <xf numFmtId="0" fontId="27" fillId="0" borderId="5" xfId="6" applyFont="1" applyBorder="1" applyAlignment="1">
      <alignment horizontal="right" indent="1"/>
    </xf>
    <xf numFmtId="0" fontId="27" fillId="0" borderId="5" xfId="6" applyFont="1" applyBorder="1" applyAlignment="1">
      <alignment horizontal="center"/>
    </xf>
    <xf numFmtId="0" fontId="4" fillId="0" borderId="0" xfId="11" applyFont="1" applyBorder="1"/>
    <xf numFmtId="0" fontId="5" fillId="0" borderId="26" xfId="11" applyBorder="1"/>
    <xf numFmtId="0" fontId="4" fillId="0" borderId="25" xfId="11" applyFont="1" applyBorder="1"/>
    <xf numFmtId="0" fontId="23" fillId="0" borderId="0" xfId="0" applyFont="1" applyProtection="1">
      <protection locked="0"/>
    </xf>
    <xf numFmtId="1" fontId="23" fillId="0" borderId="0" xfId="0" applyNumberFormat="1" applyFont="1" applyProtection="1">
      <protection locked="0"/>
    </xf>
    <xf numFmtId="167" fontId="23" fillId="0" borderId="0" xfId="0" applyNumberFormat="1" applyFont="1" applyProtection="1">
      <protection locked="0"/>
    </xf>
    <xf numFmtId="0" fontId="0" fillId="0" borderId="0" xfId="0" applyAlignment="1"/>
    <xf numFmtId="0" fontId="6" fillId="4" borderId="23" xfId="6" applyFont="1" applyFill="1" applyBorder="1" applyAlignment="1" applyProtection="1">
      <alignment horizontal="left" vertical="center"/>
      <protection locked="0"/>
    </xf>
    <xf numFmtId="0" fontId="26" fillId="4" borderId="22" xfId="6" applyFont="1" applyFill="1" applyBorder="1" applyAlignment="1" applyProtection="1">
      <alignment horizontal="center"/>
      <protection locked="0"/>
    </xf>
    <xf numFmtId="0" fontId="6" fillId="4" borderId="1" xfId="6" applyFont="1" applyFill="1" applyBorder="1" applyAlignment="1" applyProtection="1">
      <alignment horizontal="left" vertical="center"/>
      <protection locked="0"/>
    </xf>
    <xf numFmtId="164" fontId="23" fillId="4" borderId="1" xfId="7" quotePrefix="1" applyFont="1" applyFill="1" applyBorder="1" applyProtection="1">
      <protection locked="0"/>
    </xf>
    <xf numFmtId="37" fontId="6" fillId="3" borderId="24" xfId="6" applyNumberFormat="1" applyFill="1" applyBorder="1" applyAlignment="1" applyProtection="1">
      <alignment horizontal="center"/>
    </xf>
    <xf numFmtId="166" fontId="6" fillId="3" borderId="24" xfId="6" applyNumberFormat="1" applyFill="1" applyBorder="1" applyAlignment="1" applyProtection="1">
      <alignment horizontal="center"/>
    </xf>
    <xf numFmtId="0" fontId="6" fillId="3" borderId="1" xfId="6" applyFont="1" applyFill="1" applyBorder="1" applyProtection="1"/>
    <xf numFmtId="4" fontId="6" fillId="3" borderId="1" xfId="6" applyNumberFormat="1" applyFont="1" applyFill="1" applyBorder="1" applyProtection="1"/>
    <xf numFmtId="0" fontId="3" fillId="0" borderId="19" xfId="11" applyFont="1" applyBorder="1"/>
    <xf numFmtId="0" fontId="3" fillId="0" borderId="21" xfId="11" applyFont="1" applyBorder="1"/>
    <xf numFmtId="167" fontId="0" fillId="0" borderId="0" xfId="0" applyNumberFormat="1" applyAlignment="1">
      <alignment horizontal="center"/>
    </xf>
    <xf numFmtId="167" fontId="8" fillId="0" borderId="1" xfId="0" applyNumberFormat="1" applyFont="1" applyFill="1" applyBorder="1" applyAlignment="1">
      <alignment horizontal="center"/>
    </xf>
    <xf numFmtId="0" fontId="6" fillId="0" borderId="0" xfId="6" applyFont="1" applyAlignment="1">
      <alignment vertical="top"/>
    </xf>
    <xf numFmtId="0" fontId="6" fillId="0" borderId="0" xfId="6" applyAlignment="1">
      <alignment vertical="top"/>
    </xf>
    <xf numFmtId="0" fontId="24" fillId="0" borderId="0" xfId="6" applyFont="1" applyAlignment="1">
      <alignment horizontal="right" vertical="top"/>
    </xf>
    <xf numFmtId="0" fontId="11" fillId="0" borderId="0" xfId="1" applyAlignment="1" applyProtection="1">
      <alignment vertical="top"/>
    </xf>
    <xf numFmtId="0" fontId="24" fillId="5" borderId="0" xfId="6" applyFont="1" applyFill="1"/>
    <xf numFmtId="0" fontId="6" fillId="5" borderId="0" xfId="6" applyFont="1" applyFill="1"/>
    <xf numFmtId="168" fontId="6" fillId="3" borderId="24" xfId="6" applyNumberFormat="1" applyFill="1" applyBorder="1" applyAlignment="1" applyProtection="1">
      <alignment horizontal="center"/>
    </xf>
    <xf numFmtId="49" fontId="30" fillId="0" borderId="0" xfId="2" applyNumberFormat="1" applyFont="1" applyFill="1" applyAlignment="1">
      <alignment horizontal="center"/>
    </xf>
    <xf numFmtId="49" fontId="30" fillId="0" borderId="0" xfId="2" applyNumberFormat="1" applyFont="1" applyAlignment="1">
      <alignment horizontal="center"/>
    </xf>
    <xf numFmtId="0" fontId="30" fillId="0" borderId="0" xfId="2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NumberFormat="1" applyFont="1" applyAlignment="1"/>
    <xf numFmtId="49" fontId="30" fillId="0" borderId="0" xfId="2" applyNumberFormat="1" applyFont="1" applyAlignment="1">
      <alignment horizontal="left"/>
    </xf>
    <xf numFmtId="0" fontId="23" fillId="0" borderId="0" xfId="0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0" fontId="6" fillId="0" borderId="0" xfId="6" applyFont="1" applyFill="1"/>
    <xf numFmtId="0" fontId="24" fillId="0" borderId="0" xfId="6" applyFont="1" applyFill="1"/>
    <xf numFmtId="16" fontId="0" fillId="0" borderId="0" xfId="0" applyNumberFormat="1"/>
    <xf numFmtId="0" fontId="7" fillId="3" borderId="1" xfId="0" applyFont="1" applyFill="1" applyBorder="1" applyAlignment="1" applyProtection="1">
      <alignment horizontal="center"/>
      <protection locked="0"/>
    </xf>
    <xf numFmtId="167" fontId="7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6" applyFont="1" applyFill="1" applyBorder="1" applyAlignment="1" applyProtection="1">
      <alignment horizontal="left" vertical="center"/>
      <protection locked="0"/>
    </xf>
    <xf numFmtId="0" fontId="1" fillId="4" borderId="24" xfId="6" applyFont="1" applyFill="1" applyBorder="1" applyAlignment="1" applyProtection="1">
      <alignment horizontal="left" vertical="center"/>
      <protection locked="0"/>
    </xf>
  </cellXfs>
  <cellStyles count="21">
    <cellStyle name="Comma 2" xfId="7"/>
    <cellStyle name="Comma 3" xfId="8"/>
    <cellStyle name="Comma 4" xfId="12"/>
    <cellStyle name="Ctx_Hyperlink" xfId="16"/>
    <cellStyle name="Hyperlink" xfId="1" builtinId="8"/>
    <cellStyle name="Hyperlink 2" xfId="4"/>
    <cellStyle name="Hyperlink 2 2" xfId="15"/>
    <cellStyle name="Hyperlink 3" xfId="19"/>
    <cellStyle name="Normal" xfId="0" builtinId="0"/>
    <cellStyle name="Normal 2" xfId="2"/>
    <cellStyle name="Normal 2 2" xfId="5"/>
    <cellStyle name="Normal 2 3" xfId="17"/>
    <cellStyle name="Normal 2 3 2" xfId="14"/>
    <cellStyle name="Normal 3" xfId="3"/>
    <cellStyle name="Normal 3 2" xfId="6"/>
    <cellStyle name="Normal 4" xfId="9"/>
    <cellStyle name="Normal 4 2" xfId="18"/>
    <cellStyle name="Normal 5" xfId="10"/>
    <cellStyle name="Normal 6" xfId="11"/>
    <cellStyle name="Normal 7" xfId="13"/>
    <cellStyle name="Normal 8" xfId="2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0</xdr:row>
          <xdr:rowOff>66675</xdr:rowOff>
        </xdr:from>
        <xdr:to>
          <xdr:col>3</xdr:col>
          <xdr:colOff>904875</xdr:colOff>
          <xdr:row>2</xdr:row>
          <xdr:rowOff>142875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Save Daily Data</a:t>
              </a:r>
            </a:p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and 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0</xdr:row>
          <xdr:rowOff>66675</xdr:rowOff>
        </xdr:from>
        <xdr:to>
          <xdr:col>3</xdr:col>
          <xdr:colOff>904875</xdr:colOff>
          <xdr:row>2</xdr:row>
          <xdr:rowOff>142875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Save Daily Data</a:t>
              </a:r>
            </a:p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and 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0</xdr:row>
          <xdr:rowOff>66675</xdr:rowOff>
        </xdr:from>
        <xdr:to>
          <xdr:col>3</xdr:col>
          <xdr:colOff>904875</xdr:colOff>
          <xdr:row>2</xdr:row>
          <xdr:rowOff>142875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Save Daily Data</a:t>
              </a:r>
            </a:p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and 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0</xdr:row>
          <xdr:rowOff>66675</xdr:rowOff>
        </xdr:from>
        <xdr:to>
          <xdr:col>3</xdr:col>
          <xdr:colOff>904875</xdr:colOff>
          <xdr:row>2</xdr:row>
          <xdr:rowOff>142875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Save Daily Data</a:t>
              </a:r>
            </a:p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 Narrow"/>
                </a:rPr>
                <a:t>and Clear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38100</xdr:rowOff>
        </xdr:from>
        <xdr:to>
          <xdr:col>1</xdr:col>
          <xdr:colOff>904875</xdr:colOff>
          <xdr:row>0</xdr:row>
          <xdr:rowOff>257175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000000"/>
                  </a:solidFill>
                  <a:latin typeface="Arial Narrow"/>
                </a:rPr>
                <a:t>SORT LIST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karaj Hnuthong" refreshedDate="43977.416403356481" missingItemsLimit="0" createdVersion="3" refreshedVersion="6" minRefreshableVersion="3" recordCount="6">
  <cacheSource type="worksheet">
    <worksheetSource name="FoodRecord"/>
  </cacheSource>
  <cacheFields count="11">
    <cacheField name="Date" numFmtId="16">
      <sharedItems containsSemiMixedTypes="0" containsNonDate="0" containsDate="1" containsString="0" minDate="2012-03-11T00:00:00" maxDate="2020-05-27T00:00:00" count="2">
        <d v="2012-03-11T00:00:00"/>
        <d v="2020-05-26T00:00:00"/>
      </sharedItems>
    </cacheField>
    <cacheField name="Meal/Snack" numFmtId="0">
      <sharedItems count="5">
        <s v="Breakfast"/>
        <s v=" Friday Dinner"/>
        <s v="Lunch"/>
        <s v="Dinner"/>
        <s v="PM Snack"/>
      </sharedItems>
    </cacheField>
    <cacheField name="Category" numFmtId="0">
      <sharedItems containsBlank="1"/>
    </cacheField>
    <cacheField name="Food Item" numFmtId="0">
      <sharedItems containsBlank="1"/>
    </cacheField>
    <cacheField name="Qty" numFmtId="0">
      <sharedItems containsString="0" containsBlank="1" containsNumber="1" minValue="0.5" maxValue="2"/>
    </cacheField>
    <cacheField name="Measure" numFmtId="0">
      <sharedItems containsMixedTypes="1" containsNumber="1" containsInteger="1" minValue="1" maxValue="1"/>
    </cacheField>
    <cacheField name="Calories" numFmtId="0">
      <sharedItems containsMixedTypes="1" containsNumber="1" minValue="0" maxValue="346"/>
    </cacheField>
    <cacheField name="Protein" numFmtId="0">
      <sharedItems containsMixedTypes="1" containsNumber="1" minValue="0" maxValue="24"/>
    </cacheField>
    <cacheField name="Fat" numFmtId="0">
      <sharedItems containsMixedTypes="1" containsNumber="1" minValue="0" maxValue="28"/>
    </cacheField>
    <cacheField name="Carbs" numFmtId="0">
      <sharedItems containsMixedTypes="1" containsNumber="1" containsInteger="1" minValue="0" maxValue="19"/>
    </cacheField>
    <cacheField name="Fibre" numFmtId="0">
      <sharedItems containsMixedTypes="1" containsNumber="1" minValue="0" maxValue="0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s v="Grain/Cereal"/>
    <s v="Bagel, plain (10cm diam)"/>
    <n v="0.5"/>
    <n v="1"/>
    <n v="97.5"/>
    <n v="3.5"/>
    <n v="0.5"/>
    <n v="19"/>
    <n v="0.8"/>
  </r>
  <r>
    <x v="1"/>
    <x v="1"/>
    <s v="Baked Goods"/>
    <s v="White, frozen, commercial, with icing (1 layer, 5cm X 20cm diam)"/>
    <m/>
    <s v="1/6"/>
    <n v="0"/>
    <n v="0"/>
    <n v="0"/>
    <n v="0"/>
    <n v="0"/>
  </r>
  <r>
    <x v="1"/>
    <x v="2"/>
    <s v="Eggs"/>
    <s v="Egg, fried"/>
    <n v="2"/>
    <s v="2 large"/>
    <n v="346"/>
    <n v="24"/>
    <n v="28"/>
    <n v="4"/>
    <n v="0"/>
  </r>
  <r>
    <x v="1"/>
    <x v="3"/>
    <s v="Fast Foods"/>
    <s v="Hamburger, single patty, plain"/>
    <m/>
    <n v="1"/>
    <n v="0"/>
    <n v="0"/>
    <n v="0"/>
    <n v="0"/>
    <n v="0"/>
  </r>
  <r>
    <x v="1"/>
    <x v="4"/>
    <s v="Fats and Oils"/>
    <s v="BecelTM, tub, canola and safflower oils (non-hydrogenated)"/>
    <m/>
    <s v="5mL"/>
    <n v="0"/>
    <n v="0"/>
    <n v="0"/>
    <n v="0"/>
    <n v="0"/>
  </r>
  <r>
    <x v="1"/>
    <x v="0"/>
    <m/>
    <m/>
    <m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B4:D11" firstHeaderRow="1" firstDataRow="2" firstDataCol="1" rowPageCount="1" colPageCount="1"/>
  <pivotFields count="11">
    <pivotField axis="axisPage" numFmtId="14" showAll="0">
      <items count="3">
        <item x="0"/>
        <item x="1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showAl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Avg Cal" fld="6" subtotal="average" baseField="0" baseItem="0" numFmtId="4"/>
    <dataField name="Max Cal" fld="6" subtotal="max" baseField="0" baseItem="0" numFmtId="4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nutritiondata.self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Input"/>
  <dimension ref="B1:S29"/>
  <sheetViews>
    <sheetView showGridLines="0" tabSelected="1" zoomScaleNormal="100" workbookViewId="0">
      <selection activeCell="D19" sqref="D19"/>
    </sheetView>
  </sheetViews>
  <sheetFormatPr defaultRowHeight="15.75" x14ac:dyDescent="0.25"/>
  <cols>
    <col min="1" max="1" width="3.140625" customWidth="1"/>
    <col min="2" max="2" width="13.28515625" style="5" customWidth="1"/>
    <col min="3" max="3" width="16.85546875" style="5" customWidth="1"/>
    <col min="4" max="4" width="33.28515625" style="5" customWidth="1"/>
    <col min="5" max="5" width="10.7109375" style="5" customWidth="1"/>
    <col min="6" max="6" width="10.140625" style="5" customWidth="1"/>
    <col min="7" max="11" width="10.42578125" style="2" customWidth="1"/>
    <col min="12" max="12" width="3.28515625" style="2" customWidth="1"/>
    <col min="13" max="13" width="2" style="2" customWidth="1"/>
    <col min="14" max="16" width="7.42578125" customWidth="1"/>
    <col min="17" max="17" width="1.85546875" customWidth="1"/>
    <col min="22" max="22" width="4" bestFit="1" customWidth="1"/>
    <col min="23" max="23" width="3" bestFit="1" customWidth="1"/>
  </cols>
  <sheetData>
    <row r="1" spans="2:19" ht="6" customHeight="1" x14ac:dyDescent="0.25"/>
    <row r="2" spans="2:19" ht="16.5" thickBot="1" x14ac:dyDescent="0.3">
      <c r="B2" s="31"/>
      <c r="C2" s="32" t="s">
        <v>26</v>
      </c>
      <c r="D2" s="33" t="s">
        <v>385</v>
      </c>
      <c r="E2" s="22">
        <v>1550</v>
      </c>
      <c r="F2" s="4">
        <f ca="1">E2-G28</f>
        <v>1505</v>
      </c>
      <c r="G2" s="32" t="s">
        <v>386</v>
      </c>
      <c r="H2" s="32"/>
      <c r="I2" s="32"/>
      <c r="J2" s="32"/>
      <c r="K2" s="32"/>
      <c r="N2" s="27" t="s">
        <v>396</v>
      </c>
      <c r="O2" s="27"/>
      <c r="P2" s="27"/>
      <c r="R2" s="27" t="s">
        <v>404</v>
      </c>
      <c r="S2" s="27"/>
    </row>
    <row r="3" spans="2:19" ht="18.75" customHeight="1" thickBot="1" x14ac:dyDescent="0.3">
      <c r="N3" s="28" t="s">
        <v>398</v>
      </c>
      <c r="O3" s="28" t="s">
        <v>399</v>
      </c>
      <c r="P3" s="28" t="s">
        <v>399</v>
      </c>
      <c r="R3" s="44" t="s">
        <v>411</v>
      </c>
      <c r="S3" s="45" t="s">
        <v>426</v>
      </c>
    </row>
    <row r="4" spans="2:19" x14ac:dyDescent="0.25">
      <c r="B4" s="3" t="s">
        <v>377</v>
      </c>
      <c r="C4" s="3" t="s">
        <v>27</v>
      </c>
      <c r="D4" s="3" t="s">
        <v>28</v>
      </c>
      <c r="E4" s="3" t="s">
        <v>1289</v>
      </c>
      <c r="F4" s="3" t="str">
        <f>FoodList!C1</f>
        <v>Measure</v>
      </c>
      <c r="G4" s="3" t="str">
        <f>FoodList!D1</f>
        <v>Calories</v>
      </c>
      <c r="H4" s="3" t="str">
        <f>FoodList!E1</f>
        <v>Protein</v>
      </c>
      <c r="I4" s="3" t="str">
        <f>FoodList!F1</f>
        <v>Fat</v>
      </c>
      <c r="J4" s="3" t="str">
        <f>FoodList!G1</f>
        <v>Carbs</v>
      </c>
      <c r="K4" s="3" t="str">
        <f>FoodList!H1</f>
        <v>Fibre</v>
      </c>
      <c r="N4" s="42" t="s">
        <v>397</v>
      </c>
      <c r="O4" s="40" t="s">
        <v>400</v>
      </c>
      <c r="P4" s="29" t="s">
        <v>441</v>
      </c>
      <c r="R4" s="46" t="s">
        <v>408</v>
      </c>
      <c r="S4" s="47" t="s">
        <v>425</v>
      </c>
    </row>
    <row r="5" spans="2:19" ht="16.5" thickBot="1" x14ac:dyDescent="0.3">
      <c r="B5" s="17" t="s">
        <v>378</v>
      </c>
      <c r="C5" s="17" t="s">
        <v>63</v>
      </c>
      <c r="D5" s="17" t="s">
        <v>69</v>
      </c>
      <c r="E5" s="18">
        <v>1</v>
      </c>
      <c r="F5" s="99">
        <f ca="1">IF($D5="","",VLOOKUP($D5,FoodLookup,MATCH(F$4,FoodList!$B$1:$H$1,0),0))</f>
        <v>2</v>
      </c>
      <c r="G5" s="100">
        <f ca="1">IF($D5="","",$E5*VLOOKUP($D5,FoodLookup,MATCH(G$4,FoodList!$B$1:$H$1,0),0))</f>
        <v>45</v>
      </c>
      <c r="H5" s="100">
        <f ca="1">IF($D5="","",$E5*VLOOKUP($D5,FoodLookup,MATCH(H$4,FoodList!$B$1:$H$1,0),0))</f>
        <v>1</v>
      </c>
      <c r="I5" s="100">
        <f ca="1">IF($D5="","",$E5*VLOOKUP($D5,FoodLookup,MATCH(I$4,FoodList!$B$1:$H$1,0),0))</f>
        <v>1</v>
      </c>
      <c r="J5" s="100">
        <f ca="1">IF($D5="","",$E5*VLOOKUP($D5,FoodLookup,MATCH(J$4,FoodList!$B$1:$H$1,0),0))</f>
        <v>7</v>
      </c>
      <c r="K5" s="100">
        <f ca="1">IF($D5="","",$E5*VLOOKUP($D5,FoodLookup,MATCH(K$4,FoodList!$B$1:$H$1,0),0))</f>
        <v>0.2</v>
      </c>
      <c r="N5" s="43">
        <v>225</v>
      </c>
      <c r="O5" s="41">
        <f>IF(N5="","",CONVERT(N5,"g","ozm"))</f>
        <v>7.9366414386555926</v>
      </c>
      <c r="P5" s="30">
        <f>IF(N5="","",CONVERT(N5,"g","lbm"))</f>
        <v>0.49604008991597454</v>
      </c>
      <c r="R5" s="48" t="s">
        <v>422</v>
      </c>
      <c r="S5" s="49" t="s">
        <v>429</v>
      </c>
    </row>
    <row r="6" spans="2:19" x14ac:dyDescent="0.25">
      <c r="B6" s="17"/>
      <c r="C6" s="17"/>
      <c r="D6" s="17"/>
      <c r="E6" s="19"/>
      <c r="F6" s="99" t="str">
        <f>IF($D6="","",VLOOKUP($D6,FoodLookup,MATCH(F$4,FoodList!$B$1:$H$1,0),0))</f>
        <v/>
      </c>
      <c r="G6" s="100" t="str">
        <f>IF($D6="","",$E6*VLOOKUP($D6,FoodLookup,MATCH(G$4,FoodList!$B$1:$H$1,0),0))</f>
        <v/>
      </c>
      <c r="H6" s="100" t="str">
        <f>IF($D6="","",$E6*VLOOKUP($D6,FoodLookup,MATCH(H$4,FoodList!$B$1:$H$1,0),0))</f>
        <v/>
      </c>
      <c r="I6" s="100" t="str">
        <f>IF($D6="","",$E6*VLOOKUP($D6,FoodLookup,MATCH(I$4,FoodList!$B$1:$H$1,0),0))</f>
        <v/>
      </c>
      <c r="J6" s="100" t="str">
        <f>IF($D6="","",$E6*VLOOKUP($D6,FoodLookup,MATCH(J$4,FoodList!$B$1:$H$1,0),0))</f>
        <v/>
      </c>
      <c r="K6" s="100" t="str">
        <f>IF($D6="","",$E6*VLOOKUP($D6,FoodLookup,MATCH(K$4,FoodList!$B$1:$H$1,0),0))</f>
        <v/>
      </c>
      <c r="N6" s="42" t="s">
        <v>401</v>
      </c>
      <c r="O6" s="40" t="s">
        <v>400</v>
      </c>
      <c r="P6" s="29" t="s">
        <v>402</v>
      </c>
      <c r="R6" s="44" t="s">
        <v>423</v>
      </c>
      <c r="S6" s="45" t="s">
        <v>412</v>
      </c>
    </row>
    <row r="7" spans="2:19" ht="16.5" thickBot="1" x14ac:dyDescent="0.3">
      <c r="B7" s="17"/>
      <c r="C7" s="17"/>
      <c r="D7" s="17"/>
      <c r="E7" s="19"/>
      <c r="F7" s="99" t="str">
        <f>IF($D7="","",VLOOKUP($D7,FoodLookup,MATCH(F$4,FoodList!$B$1:$H$1,0),0))</f>
        <v/>
      </c>
      <c r="G7" s="100" t="str">
        <f>IF($D7="","",$E7*VLOOKUP($D7,FoodLookup,MATCH(G$4,FoodList!$B$1:$H$1,0),0))</f>
        <v/>
      </c>
      <c r="H7" s="100" t="str">
        <f>IF($D7="","",$E7*VLOOKUP($D7,FoodLookup,MATCH(H$4,FoodList!$B$1:$H$1,0),0))</f>
        <v/>
      </c>
      <c r="I7" s="100" t="str">
        <f>IF($D7="","",$E7*VLOOKUP($D7,FoodLookup,MATCH(I$4,FoodList!$B$1:$H$1,0),0))</f>
        <v/>
      </c>
      <c r="J7" s="100" t="str">
        <f>IF($D7="","",$E7*VLOOKUP($D7,FoodLookup,MATCH(J$4,FoodList!$B$1:$H$1,0),0))</f>
        <v/>
      </c>
      <c r="K7" s="100" t="str">
        <f>IF($D7="","",$E7*VLOOKUP($D7,FoodLookup,MATCH(K$4,FoodList!$B$1:$H$1,0),0))</f>
        <v/>
      </c>
      <c r="N7" s="43">
        <v>60</v>
      </c>
      <c r="O7" s="41">
        <f>IF(N7="","",CONVERT(N7,"ml","oz"))</f>
        <v>2.0288413621105801</v>
      </c>
      <c r="P7" s="30">
        <f>IF(N7="","",CONVERT(N7,"ml","cup"))</f>
        <v>0.25360517026382251</v>
      </c>
      <c r="R7" s="46" t="s">
        <v>407</v>
      </c>
      <c r="S7" s="47" t="s">
        <v>405</v>
      </c>
    </row>
    <row r="8" spans="2:19" x14ac:dyDescent="0.25">
      <c r="B8" s="17"/>
      <c r="C8" s="17"/>
      <c r="D8" s="17"/>
      <c r="E8" s="19"/>
      <c r="F8" s="99" t="str">
        <f>IF($D8="","",VLOOKUP($D8,FoodLookup,MATCH(F$4,FoodList!$B$1:$H$1,0),0))</f>
        <v/>
      </c>
      <c r="G8" s="100" t="str">
        <f>IF($D8="","",$E8*VLOOKUP($D8,FoodLookup,MATCH(G$4,FoodList!$B$1:$H$1,0),0))</f>
        <v/>
      </c>
      <c r="H8" s="100" t="str">
        <f>IF($D8="","",$E8*VLOOKUP($D8,FoodLookup,MATCH(H$4,FoodList!$B$1:$H$1,0),0))</f>
        <v/>
      </c>
      <c r="I8" s="100" t="str">
        <f>IF($D8="","",$E8*VLOOKUP($D8,FoodLookup,MATCH(I$4,FoodList!$B$1:$H$1,0),0))</f>
        <v/>
      </c>
      <c r="J8" s="100" t="str">
        <f>IF($D8="","",$E8*VLOOKUP($D8,FoodLookup,MATCH(J$4,FoodList!$B$1:$H$1,0),0))</f>
        <v/>
      </c>
      <c r="K8" s="100" t="str">
        <f>IF($D8="","",$E8*VLOOKUP($D8,FoodLookup,MATCH(K$4,FoodList!$B$1:$H$1,0),0))</f>
        <v/>
      </c>
      <c r="N8" s="42" t="s">
        <v>401</v>
      </c>
      <c r="O8" s="40" t="s">
        <v>403</v>
      </c>
      <c r="P8" s="29" t="s">
        <v>402</v>
      </c>
      <c r="R8" s="46" t="s">
        <v>418</v>
      </c>
      <c r="S8" s="47" t="s">
        <v>413</v>
      </c>
    </row>
    <row r="9" spans="2:19" ht="16.5" thickBot="1" x14ac:dyDescent="0.3">
      <c r="B9" s="17"/>
      <c r="C9" s="17"/>
      <c r="D9" s="17"/>
      <c r="E9" s="18"/>
      <c r="F9" s="99" t="str">
        <f>IF($D9="","",VLOOKUP($D9,FoodLookup,MATCH(F$4,FoodList!$B$1:$H$1,0),0))</f>
        <v/>
      </c>
      <c r="G9" s="100" t="str">
        <f>IF($D9="","",$E9*VLOOKUP($D9,FoodLookup,MATCH(G$4,FoodList!$B$1:$H$1,0),0))</f>
        <v/>
      </c>
      <c r="H9" s="100" t="str">
        <f>IF($D9="","",$E9*VLOOKUP($D9,FoodLookup,MATCH(H$4,FoodList!$B$1:$H$1,0),0))</f>
        <v/>
      </c>
      <c r="I9" s="100" t="str">
        <f>IF($D9="","",$E9*VLOOKUP($D9,FoodLookup,MATCH(I$4,FoodList!$B$1:$H$1,0),0))</f>
        <v/>
      </c>
      <c r="J9" s="100" t="str">
        <f>IF($D9="","",$E9*VLOOKUP($D9,FoodLookup,MATCH(J$4,FoodList!$B$1:$H$1,0),0))</f>
        <v/>
      </c>
      <c r="K9" s="100" t="str">
        <f>IF($D9="","",$E9*VLOOKUP($D9,FoodLookup,MATCH(K$4,FoodList!$B$1:$H$1,0),0))</f>
        <v/>
      </c>
      <c r="N9" s="43">
        <v>60</v>
      </c>
      <c r="O9" s="41">
        <f>IF(N9="","",CONVERT(N9,"ml","tbs"))</f>
        <v>4.0576827242211602</v>
      </c>
      <c r="P9" s="30">
        <f>IF(N9="","",CONVERT(N9,"ml","cup"))</f>
        <v>0.25360517026382251</v>
      </c>
      <c r="R9" s="46" t="s">
        <v>419</v>
      </c>
      <c r="S9" s="47" t="s">
        <v>414</v>
      </c>
    </row>
    <row r="10" spans="2:19" x14ac:dyDescent="0.25">
      <c r="B10" s="17"/>
      <c r="C10" s="17"/>
      <c r="D10" s="17"/>
      <c r="E10" s="19"/>
      <c r="F10" s="99" t="str">
        <f>IF($D10="","",VLOOKUP($D10,FoodLookup,MATCH(F$4,FoodList!$B$1:$H$1,0),0))</f>
        <v/>
      </c>
      <c r="G10" s="100" t="str">
        <f>IF($D10="","",$E10*VLOOKUP($D10,FoodLookup,MATCH(G$4,FoodList!$B$1:$H$1,0),0))</f>
        <v/>
      </c>
      <c r="H10" s="100" t="str">
        <f>IF($D10="","",$E10*VLOOKUP($D10,FoodLookup,MATCH(H$4,FoodList!$B$1:$H$1,0),0))</f>
        <v/>
      </c>
      <c r="I10" s="100" t="str">
        <f>IF($D10="","",$E10*VLOOKUP($D10,FoodLookup,MATCH(I$4,FoodList!$B$1:$H$1,0),0))</f>
        <v/>
      </c>
      <c r="J10" s="100" t="str">
        <f>IF($D10="","",$E10*VLOOKUP($D10,FoodLookup,MATCH(J$4,FoodList!$B$1:$H$1,0),0))</f>
        <v/>
      </c>
      <c r="K10" s="100" t="str">
        <f>IF($D10="","",$E10*VLOOKUP($D10,FoodLookup,MATCH(K$4,FoodList!$B$1:$H$1,0),0))</f>
        <v/>
      </c>
      <c r="N10" t="str">
        <f>IF($D6="","",$E6*VLOOKUP($D6,FoodLookup,MATCH(I$4,FoodList!$B$1:$H$1,0),0))</f>
        <v/>
      </c>
      <c r="O10" t="str">
        <f>IF($D6="","",$E6*VLOOKUP($D6,FoodLookup,MATCH(J$4,FoodList!$B$1:$H$1,0),0))</f>
        <v/>
      </c>
      <c r="P10" t="str">
        <f>IF($D6="","",$E6*VLOOKUP($D6,FoodLookup,MATCH(K$4,FoodList!$B$1:$H$1,0),0))</f>
        <v/>
      </c>
      <c r="R10" s="46" t="s">
        <v>420</v>
      </c>
      <c r="S10" s="47" t="s">
        <v>427</v>
      </c>
    </row>
    <row r="11" spans="2:19" x14ac:dyDescent="0.25">
      <c r="B11" s="17"/>
      <c r="C11" s="17"/>
      <c r="D11" s="17"/>
      <c r="E11" s="19"/>
      <c r="F11" s="99" t="str">
        <f>IF($D11="","",VLOOKUP($D11,FoodLookup,MATCH(F$4,FoodList!$B$1:$H$1,0),0))</f>
        <v/>
      </c>
      <c r="G11" s="100" t="str">
        <f>IF($D11="","",$E11*VLOOKUP($D11,FoodLookup,MATCH(G$4,FoodList!$B$1:$H$1,0),0))</f>
        <v/>
      </c>
      <c r="H11" s="100" t="str">
        <f>IF($D11="","",$E11*VLOOKUP($D11,FoodLookup,MATCH(H$4,FoodList!$B$1:$H$1,0),0))</f>
        <v/>
      </c>
      <c r="I11" s="100" t="str">
        <f>IF($D11="","",$E11*VLOOKUP($D11,FoodLookup,MATCH(I$4,FoodList!$B$1:$H$1,0),0))</f>
        <v/>
      </c>
      <c r="J11" s="100" t="str">
        <f>IF($D11="","",$E11*VLOOKUP($D11,FoodLookup,MATCH(J$4,FoodList!$B$1:$H$1,0),0))</f>
        <v/>
      </c>
      <c r="K11" s="100" t="str">
        <f>IF($D11="","",$E11*VLOOKUP($D11,FoodLookup,MATCH(K$4,FoodList!$B$1:$H$1,0),0))</f>
        <v/>
      </c>
      <c r="R11" s="46" t="s">
        <v>406</v>
      </c>
      <c r="S11" s="47" t="s">
        <v>415</v>
      </c>
    </row>
    <row r="12" spans="2:19" x14ac:dyDescent="0.25">
      <c r="B12" s="17"/>
      <c r="C12" s="17"/>
      <c r="D12" s="17"/>
      <c r="E12" s="18"/>
      <c r="F12" s="99" t="str">
        <f>IF($D12="","",VLOOKUP($D12,FoodLookup,MATCH(F$4,FoodList!$B$1:$H$1,0),0))</f>
        <v/>
      </c>
      <c r="G12" s="100" t="str">
        <f>IF($D12="","",$E12*VLOOKUP($D12,FoodLookup,MATCH(G$4,FoodList!$B$1:$H$1,0),0))</f>
        <v/>
      </c>
      <c r="H12" s="100" t="str">
        <f>IF($D12="","",$E12*VLOOKUP($D12,FoodLookup,MATCH(H$4,FoodList!$B$1:$H$1,0),0))</f>
        <v/>
      </c>
      <c r="I12" s="100" t="str">
        <f>IF($D12="","",$E12*VLOOKUP($D12,FoodLookup,MATCH(I$4,FoodList!$B$1:$H$1,0),0))</f>
        <v/>
      </c>
      <c r="J12" s="100" t="str">
        <f>IF($D12="","",$E12*VLOOKUP($D12,FoodLookup,MATCH(J$4,FoodList!$B$1:$H$1,0),0))</f>
        <v/>
      </c>
      <c r="K12" s="100" t="str">
        <f>IF($D12="","",$E12*VLOOKUP($D12,FoodLookup,MATCH(K$4,FoodList!$B$1:$H$1,0),0))</f>
        <v/>
      </c>
      <c r="R12" s="46" t="s">
        <v>421</v>
      </c>
      <c r="S12" s="47" t="s">
        <v>416</v>
      </c>
    </row>
    <row r="13" spans="2:19" x14ac:dyDescent="0.25">
      <c r="B13" s="17"/>
      <c r="C13" s="17"/>
      <c r="D13" s="17"/>
      <c r="E13" s="18"/>
      <c r="F13" s="99" t="str">
        <f>IF($D13="","",VLOOKUP($D13,FoodLookup,MATCH(F$4,FoodList!$B$1:$H$1,0),0))</f>
        <v/>
      </c>
      <c r="G13" s="100" t="str">
        <f>IF($D13="","",$E13*VLOOKUP($D13,FoodLookup,MATCH(G$4,FoodList!$B$1:$H$1,0),0))</f>
        <v/>
      </c>
      <c r="H13" s="100" t="str">
        <f>IF($D13="","",$E13*VLOOKUP($D13,FoodLookup,MATCH(H$4,FoodList!$B$1:$H$1,0),0))</f>
        <v/>
      </c>
      <c r="I13" s="100" t="str">
        <f>IF($D13="","",$E13*VLOOKUP($D13,FoodLookup,MATCH(I$4,FoodList!$B$1:$H$1,0),0))</f>
        <v/>
      </c>
      <c r="J13" s="100" t="str">
        <f>IF($D13="","",$E13*VLOOKUP($D13,FoodLookup,MATCH(J$4,FoodList!$B$1:$H$1,0),0))</f>
        <v/>
      </c>
      <c r="K13" s="100" t="str">
        <f>IF($D13="","",$E13*VLOOKUP($D13,FoodLookup,MATCH(K$4,FoodList!$B$1:$H$1,0),0))</f>
        <v/>
      </c>
      <c r="R13" s="46" t="s">
        <v>409</v>
      </c>
      <c r="S13" s="47" t="s">
        <v>410</v>
      </c>
    </row>
    <row r="14" spans="2:19" ht="16.5" thickBot="1" x14ac:dyDescent="0.3">
      <c r="B14" s="17"/>
      <c r="C14" s="17"/>
      <c r="D14" s="17"/>
      <c r="E14" s="19"/>
      <c r="F14" s="99" t="str">
        <f>IF($D14="","",VLOOKUP($D14,FoodLookup,MATCH(F$4,FoodList!$B$1:$H$1,0),0))</f>
        <v/>
      </c>
      <c r="G14" s="100" t="str">
        <f>IF($D14="","",$E14*VLOOKUP($D14,FoodLookup,MATCH(G$4,FoodList!$B$1:$H$1,0),0))</f>
        <v/>
      </c>
      <c r="H14" s="100" t="str">
        <f>IF($D14="","",$E14*VLOOKUP($D14,FoodLookup,MATCH(H$4,FoodList!$B$1:$H$1,0),0))</f>
        <v/>
      </c>
      <c r="I14" s="100" t="str">
        <f>IF($D14="","",$E14*VLOOKUP($D14,FoodLookup,MATCH(I$4,FoodList!$B$1:$H$1,0),0))</f>
        <v/>
      </c>
      <c r="J14" s="100" t="str">
        <f>IF($D14="","",$E14*VLOOKUP($D14,FoodLookup,MATCH(J$4,FoodList!$B$1:$H$1,0),0))</f>
        <v/>
      </c>
      <c r="K14" s="100" t="str">
        <f>IF($D14="","",$E14*VLOOKUP($D14,FoodLookup,MATCH(K$4,FoodList!$B$1:$H$1,0),0))</f>
        <v/>
      </c>
      <c r="R14" s="48" t="s">
        <v>424</v>
      </c>
      <c r="S14" s="49" t="s">
        <v>417</v>
      </c>
    </row>
    <row r="15" spans="2:19" x14ac:dyDescent="0.25">
      <c r="B15" s="17"/>
      <c r="C15" s="17"/>
      <c r="D15" s="17"/>
      <c r="E15" s="19"/>
      <c r="F15" s="99" t="str">
        <f>IF($D15="","",VLOOKUP($D15,FoodLookup,MATCH(F$4,FoodList!$B$1:$H$1,0),0))</f>
        <v/>
      </c>
      <c r="G15" s="100" t="str">
        <f>IF($D15="","",$E15*VLOOKUP($D15,FoodLookup,MATCH(G$4,FoodList!$B$1:$H$1,0),0))</f>
        <v/>
      </c>
      <c r="H15" s="100" t="str">
        <f>IF($D15="","",$E15*VLOOKUP($D15,FoodLookup,MATCH(H$4,FoodList!$B$1:$H$1,0),0))</f>
        <v/>
      </c>
      <c r="I15" s="100" t="str">
        <f>IF($D15="","",$E15*VLOOKUP($D15,FoodLookup,MATCH(I$4,FoodList!$B$1:$H$1,0),0))</f>
        <v/>
      </c>
      <c r="J15" s="100" t="str">
        <f>IF($D15="","",$E15*VLOOKUP($D15,FoodLookup,MATCH(J$4,FoodList!$B$1:$H$1,0),0))</f>
        <v/>
      </c>
      <c r="K15" s="100" t="str">
        <f>IF($D15="","",$E15*VLOOKUP($D15,FoodLookup,MATCH(K$4,FoodList!$B$1:$H$1,0),0))</f>
        <v/>
      </c>
    </row>
    <row r="16" spans="2:19" x14ac:dyDescent="0.25">
      <c r="B16" s="17"/>
      <c r="C16" s="17"/>
      <c r="D16" s="17"/>
      <c r="E16" s="19"/>
      <c r="F16" s="99" t="str">
        <f>IF($D16="","",VLOOKUP($D16,FoodLookup,MATCH(F$4,FoodList!$B$1:$H$1,0),0))</f>
        <v/>
      </c>
      <c r="G16" s="100" t="str">
        <f>IF($D16="","",$E16*VLOOKUP($D16,FoodLookup,MATCH(G$4,FoodList!$B$1:$H$1,0),0))</f>
        <v/>
      </c>
      <c r="H16" s="100" t="str">
        <f>IF($D16="","",$E16*VLOOKUP($D16,FoodLookup,MATCH(H$4,FoodList!$B$1:$H$1,0),0))</f>
        <v/>
      </c>
      <c r="I16" s="100" t="str">
        <f>IF($D16="","",$E16*VLOOKUP($D16,FoodLookup,MATCH(I$4,FoodList!$B$1:$H$1,0),0))</f>
        <v/>
      </c>
      <c r="J16" s="100" t="str">
        <f>IF($D16="","",$E16*VLOOKUP($D16,FoodLookup,MATCH(J$4,FoodList!$B$1:$H$1,0),0))</f>
        <v/>
      </c>
      <c r="K16" s="100" t="str">
        <f>IF($D16="","",$E16*VLOOKUP($D16,FoodLookup,MATCH(K$4,FoodList!$B$1:$H$1,0),0))</f>
        <v/>
      </c>
      <c r="R16" s="10"/>
    </row>
    <row r="17" spans="2:14" x14ac:dyDescent="0.25">
      <c r="B17" s="20"/>
      <c r="C17" s="20"/>
      <c r="D17" s="20"/>
      <c r="E17" s="19"/>
      <c r="F17" s="99" t="str">
        <f>IF($D17="","",VLOOKUP($D17,FoodLookup,MATCH(F$4,FoodList!$B$1:$H$1,0),0))</f>
        <v/>
      </c>
      <c r="G17" s="100" t="str">
        <f>IF($D17="","",$E17*VLOOKUP($D17,FoodLookup,MATCH(G$4,FoodList!$B$1:$H$1,0),0))</f>
        <v/>
      </c>
      <c r="H17" s="100" t="str">
        <f>IF($D17="","",$E17*VLOOKUP($D17,FoodLookup,MATCH(H$4,FoodList!$B$1:$H$1,0),0))</f>
        <v/>
      </c>
      <c r="I17" s="100" t="str">
        <f>IF($D17="","",$E17*VLOOKUP($D17,FoodLookup,MATCH(I$4,FoodList!$B$1:$H$1,0),0))</f>
        <v/>
      </c>
      <c r="J17" s="100" t="str">
        <f>IF($D17="","",$E17*VLOOKUP($D17,FoodLookup,MATCH(J$4,FoodList!$B$1:$H$1,0),0))</f>
        <v/>
      </c>
      <c r="K17" s="100" t="str">
        <f>IF($D17="","",$E17*VLOOKUP($D17,FoodLookup,MATCH(K$4,FoodList!$B$1:$H$1,0),0))</f>
        <v/>
      </c>
    </row>
    <row r="18" spans="2:14" x14ac:dyDescent="0.25">
      <c r="B18" s="20"/>
      <c r="C18" s="20"/>
      <c r="D18" s="20"/>
      <c r="E18" s="19"/>
      <c r="F18" s="99" t="str">
        <f>IF($D18="","",VLOOKUP($D18,FoodLookup,MATCH(F$4,FoodList!$B$1:$H$1,0),0))</f>
        <v/>
      </c>
      <c r="G18" s="100" t="str">
        <f>IF($D18="","",$E18*VLOOKUP($D18,FoodLookup,MATCH(G$4,FoodList!$B$1:$H$1,0),0))</f>
        <v/>
      </c>
      <c r="H18" s="100" t="str">
        <f>IF($D18="","",$E18*VLOOKUP($D18,FoodLookup,MATCH(H$4,FoodList!$B$1:$H$1,0),0))</f>
        <v/>
      </c>
      <c r="I18" s="100" t="str">
        <f>IF($D18="","",$E18*VLOOKUP($D18,FoodLookup,MATCH(I$4,FoodList!$B$1:$H$1,0),0))</f>
        <v/>
      </c>
      <c r="J18" s="100" t="str">
        <f>IF($D18="","",$E18*VLOOKUP($D18,FoodLookup,MATCH(J$4,FoodList!$B$1:$H$1,0),0))</f>
        <v/>
      </c>
      <c r="K18" s="100" t="str">
        <f>IF($D18="","",$E18*VLOOKUP($D18,FoodLookup,MATCH(K$4,FoodList!$B$1:$H$1,0),0))</f>
        <v/>
      </c>
    </row>
    <row r="19" spans="2:14" x14ac:dyDescent="0.25">
      <c r="B19" s="21"/>
      <c r="C19" s="21"/>
      <c r="D19" s="21"/>
      <c r="E19" s="19"/>
      <c r="F19" s="99" t="str">
        <f>IF($D19="","",VLOOKUP($D19,FoodLookup,MATCH(F$4,FoodList!$B$1:$H$1,0),0))</f>
        <v/>
      </c>
      <c r="G19" s="100" t="str">
        <f>IF($D19="","",$E19*VLOOKUP($D19,FoodLookup,MATCH(G$4,FoodList!$B$1:$H$1,0),0))</f>
        <v/>
      </c>
      <c r="H19" s="100" t="str">
        <f>IF($D19="","",$E19*VLOOKUP($D19,FoodLookup,MATCH(H$4,FoodList!$B$1:$H$1,0),0))</f>
        <v/>
      </c>
      <c r="I19" s="100" t="str">
        <f>IF($D19="","",$E19*VLOOKUP($D19,FoodLookup,MATCH(I$4,FoodList!$B$1:$H$1,0),0))</f>
        <v/>
      </c>
      <c r="J19" s="100" t="str">
        <f>IF($D19="","",$E19*VLOOKUP($D19,FoodLookup,MATCH(J$4,FoodList!$B$1:$H$1,0),0))</f>
        <v/>
      </c>
      <c r="K19" s="100" t="str">
        <f>IF($D19="","",$E19*VLOOKUP($D19,FoodLookup,MATCH(K$4,FoodList!$B$1:$H$1,0),0))</f>
        <v/>
      </c>
      <c r="N19" s="2"/>
    </row>
    <row r="20" spans="2:14" x14ac:dyDescent="0.25">
      <c r="B20" s="21"/>
      <c r="C20" s="21"/>
      <c r="D20" s="21"/>
      <c r="E20" s="19"/>
      <c r="F20" s="99" t="str">
        <f>IF($D20="","",VLOOKUP($D20,FoodLookup,MATCH(F$4,FoodList!$B$1:$H$1,0),0))</f>
        <v/>
      </c>
      <c r="G20" s="100" t="str">
        <f>IF($D20="","",$E20*VLOOKUP($D20,FoodLookup,MATCH(G$4,FoodList!$B$1:$H$1,0),0))</f>
        <v/>
      </c>
      <c r="H20" s="100" t="str">
        <f>IF($D20="","",$E20*VLOOKUP($D20,FoodLookup,MATCH(H$4,FoodList!$B$1:$H$1,0),0))</f>
        <v/>
      </c>
      <c r="I20" s="100" t="str">
        <f>IF($D20="","",$E20*VLOOKUP($D20,FoodLookup,MATCH(I$4,FoodList!$B$1:$H$1,0),0))</f>
        <v/>
      </c>
      <c r="J20" s="100" t="str">
        <f>IF($D20="","",$E20*VLOOKUP($D20,FoodLookup,MATCH(J$4,FoodList!$B$1:$H$1,0),0))</f>
        <v/>
      </c>
      <c r="K20" s="100" t="str">
        <f>IF($D20="","",$E20*VLOOKUP($D20,FoodLookup,MATCH(K$4,FoodList!$B$1:$H$1,0),0))</f>
        <v/>
      </c>
    </row>
    <row r="21" spans="2:14" x14ac:dyDescent="0.25">
      <c r="B21" s="21"/>
      <c r="C21" s="21"/>
      <c r="D21" s="21"/>
      <c r="E21" s="19"/>
      <c r="F21" s="99" t="str">
        <f>IF($D21="","",VLOOKUP($D21,FoodLookup,MATCH(F$4,FoodList!$B$1:$H$1,0),0))</f>
        <v/>
      </c>
      <c r="G21" s="100" t="str">
        <f>IF($D21="","",$E21*VLOOKUP($D21,FoodLookup,MATCH(G$4,FoodList!$B$1:$H$1,0),0))</f>
        <v/>
      </c>
      <c r="H21" s="100" t="str">
        <f>IF($D21="","",$E21*VLOOKUP($D21,FoodLookup,MATCH(H$4,FoodList!$B$1:$H$1,0),0))</f>
        <v/>
      </c>
      <c r="I21" s="100" t="str">
        <f>IF($D21="","",$E21*VLOOKUP($D21,FoodLookup,MATCH(I$4,FoodList!$B$1:$H$1,0),0))</f>
        <v/>
      </c>
      <c r="J21" s="100" t="str">
        <f>IF($D21="","",$E21*VLOOKUP($D21,FoodLookup,MATCH(J$4,FoodList!$B$1:$H$1,0),0))</f>
        <v/>
      </c>
      <c r="K21" s="100" t="str">
        <f>IF($D21="","",$E21*VLOOKUP($D21,FoodLookup,MATCH(K$4,FoodList!$B$1:$H$1,0),0))</f>
        <v/>
      </c>
    </row>
    <row r="22" spans="2:14" x14ac:dyDescent="0.25">
      <c r="B22" s="21"/>
      <c r="C22" s="21"/>
      <c r="D22" s="21"/>
      <c r="E22" s="19"/>
      <c r="F22" s="99" t="str">
        <f>IF($D22="","",VLOOKUP($D22,FoodLookup,MATCH(F$4,FoodList!$B$1:$H$1,0),0))</f>
        <v/>
      </c>
      <c r="G22" s="100" t="str">
        <f>IF($D22="","",$E22*VLOOKUP($D22,FoodLookup,MATCH(G$4,FoodList!$B$1:$H$1,0),0))</f>
        <v/>
      </c>
      <c r="H22" s="100" t="str">
        <f>IF($D22="","",$E22*VLOOKUP($D22,FoodLookup,MATCH(H$4,FoodList!$B$1:$H$1,0),0))</f>
        <v/>
      </c>
      <c r="I22" s="100" t="str">
        <f>IF($D22="","",$E22*VLOOKUP($D22,FoodLookup,MATCH(I$4,FoodList!$B$1:$H$1,0),0))</f>
        <v/>
      </c>
      <c r="J22" s="100" t="str">
        <f>IF($D22="","",$E22*VLOOKUP($D22,FoodLookup,MATCH(J$4,FoodList!$B$1:$H$1,0),0))</f>
        <v/>
      </c>
      <c r="K22" s="100" t="str">
        <f>IF($D22="","",$E22*VLOOKUP($D22,FoodLookup,MATCH(K$4,FoodList!$B$1:$H$1,0),0))</f>
        <v/>
      </c>
    </row>
    <row r="23" spans="2:14" x14ac:dyDescent="0.25">
      <c r="B23" s="21"/>
      <c r="C23" s="21"/>
      <c r="D23" s="21"/>
      <c r="E23" s="19"/>
      <c r="F23" s="99" t="str">
        <f>IF($D23="","",VLOOKUP($D23,FoodLookup,MATCH(F$4,FoodList!$B$1:$H$1,0),0))</f>
        <v/>
      </c>
      <c r="G23" s="100" t="str">
        <f>IF($D23="","",$E23*VLOOKUP($D23,FoodLookup,MATCH(G$4,FoodList!$B$1:$H$1,0),0))</f>
        <v/>
      </c>
      <c r="H23" s="100" t="str">
        <f>IF($D23="","",$E23*VLOOKUP($D23,FoodLookup,MATCH(H$4,FoodList!$B$1:$H$1,0),0))</f>
        <v/>
      </c>
      <c r="I23" s="100" t="str">
        <f>IF($D23="","",$E23*VLOOKUP($D23,FoodLookup,MATCH(I$4,FoodList!$B$1:$H$1,0),0))</f>
        <v/>
      </c>
      <c r="J23" s="100" t="str">
        <f>IF($D23="","",$E23*VLOOKUP($D23,FoodLookup,MATCH(J$4,FoodList!$B$1:$H$1,0),0))</f>
        <v/>
      </c>
      <c r="K23" s="100" t="str">
        <f>IF($D23="","",$E23*VLOOKUP($D23,FoodLookup,MATCH(K$4,FoodList!$B$1:$H$1,0),0))</f>
        <v/>
      </c>
    </row>
    <row r="24" spans="2:14" x14ac:dyDescent="0.25">
      <c r="B24" s="21"/>
      <c r="C24" s="21"/>
      <c r="D24" s="21"/>
      <c r="E24" s="19"/>
      <c r="F24" s="99" t="str">
        <f>IF($D24="","",VLOOKUP($D24,FoodLookup,MATCH(F$4,FoodList!$B$1:$H$1,0),0))</f>
        <v/>
      </c>
      <c r="G24" s="100" t="str">
        <f>IF($D24="","",$E24*VLOOKUP($D24,FoodLookup,MATCH(G$4,FoodList!$B$1:$H$1,0),0))</f>
        <v/>
      </c>
      <c r="H24" s="100" t="str">
        <f>IF($D24="","",$E24*VLOOKUP($D24,FoodLookup,MATCH(H$4,FoodList!$B$1:$H$1,0),0))</f>
        <v/>
      </c>
      <c r="I24" s="100" t="str">
        <f>IF($D24="","",$E24*VLOOKUP($D24,FoodLookup,MATCH(I$4,FoodList!$B$1:$H$1,0),0))</f>
        <v/>
      </c>
      <c r="J24" s="100" t="str">
        <f>IF($D24="","",$E24*VLOOKUP($D24,FoodLookup,MATCH(J$4,FoodList!$B$1:$H$1,0),0))</f>
        <v/>
      </c>
      <c r="K24" s="100" t="str">
        <f>IF($D24="","",$E24*VLOOKUP($D24,FoodLookup,MATCH(K$4,FoodList!$B$1:$H$1,0),0))</f>
        <v/>
      </c>
    </row>
    <row r="25" spans="2:14" x14ac:dyDescent="0.25">
      <c r="B25" s="21"/>
      <c r="C25" s="21"/>
      <c r="D25" s="21"/>
      <c r="E25" s="19"/>
      <c r="F25" s="99" t="str">
        <f>IF($D25="","",VLOOKUP($D25,FoodLookup,MATCH(F$4,FoodList!$B$1:$H$1,0),0))</f>
        <v/>
      </c>
      <c r="G25" s="100" t="str">
        <f>IF($D25="","",$E25*VLOOKUP($D25,FoodLookup,MATCH(G$4,FoodList!$B$1:$H$1,0),0))</f>
        <v/>
      </c>
      <c r="H25" s="100" t="str">
        <f>IF($D25="","",$E25*VLOOKUP($D25,FoodLookup,MATCH(H$4,FoodList!$B$1:$H$1,0),0))</f>
        <v/>
      </c>
      <c r="I25" s="100" t="str">
        <f>IF($D25="","",$E25*VLOOKUP($D25,FoodLookup,MATCH(I$4,FoodList!$B$1:$H$1,0),0))</f>
        <v/>
      </c>
      <c r="J25" s="100" t="str">
        <f>IF($D25="","",$E25*VLOOKUP($D25,FoodLookup,MATCH(J$4,FoodList!$B$1:$H$1,0),0))</f>
        <v/>
      </c>
      <c r="K25" s="100" t="str">
        <f>IF($D25="","",$E25*VLOOKUP($D25,FoodLookup,MATCH(K$4,FoodList!$B$1:$H$1,0),0))</f>
        <v/>
      </c>
    </row>
    <row r="26" spans="2:14" x14ac:dyDescent="0.25">
      <c r="B26" s="21"/>
      <c r="C26" s="21"/>
      <c r="D26" s="21"/>
      <c r="E26" s="19"/>
      <c r="F26" s="99" t="str">
        <f>IF($D26="","",VLOOKUP($D26,FoodLookup,MATCH(F$4,FoodList!$B$1:$H$1,0),0))</f>
        <v/>
      </c>
      <c r="G26" s="100" t="str">
        <f>IF($D26="","",$E26*VLOOKUP($D26,FoodLookup,MATCH(G$4,FoodList!$B$1:$H$1,0),0))</f>
        <v/>
      </c>
      <c r="H26" s="100" t="str">
        <f>IF($D26="","",$E26*VLOOKUP($D26,FoodLookup,MATCH(H$4,FoodList!$B$1:$H$1,0),0))</f>
        <v/>
      </c>
      <c r="I26" s="100" t="str">
        <f>IF($D26="","",$E26*VLOOKUP($D26,FoodLookup,MATCH(I$4,FoodList!$B$1:$H$1,0),0))</f>
        <v/>
      </c>
      <c r="J26" s="100" t="str">
        <f>IF($D26="","",$E26*VLOOKUP($D26,FoodLookup,MATCH(J$4,FoodList!$B$1:$H$1,0),0))</f>
        <v/>
      </c>
      <c r="K26" s="100" t="str">
        <f>IF($D26="","",$E26*VLOOKUP($D26,FoodLookup,MATCH(K$4,FoodList!$B$1:$H$1,0),0))</f>
        <v/>
      </c>
    </row>
    <row r="27" spans="2:14" ht="6" customHeight="1" x14ac:dyDescent="0.25">
      <c r="G27" s="77"/>
      <c r="H27" s="77"/>
      <c r="I27" s="77"/>
      <c r="J27" s="77"/>
      <c r="K27" s="77"/>
      <c r="N27" s="2"/>
    </row>
    <row r="28" spans="2:14" x14ac:dyDescent="0.25">
      <c r="E28" s="23"/>
      <c r="F28" s="6" t="s">
        <v>428</v>
      </c>
      <c r="G28" s="78">
        <f ca="1">SUM(G5:G26)</f>
        <v>45</v>
      </c>
      <c r="H28" s="78">
        <f t="shared" ref="H28:K28" ca="1" si="0">SUM(H5:H26)</f>
        <v>1</v>
      </c>
      <c r="I28" s="78">
        <f t="shared" ca="1" si="0"/>
        <v>1</v>
      </c>
      <c r="J28" s="78">
        <f t="shared" ca="1" si="0"/>
        <v>7</v>
      </c>
      <c r="K28" s="78">
        <f t="shared" ca="1" si="0"/>
        <v>0.2</v>
      </c>
    </row>
    <row r="29" spans="2:14" ht="5.25" customHeight="1" x14ac:dyDescent="0.25"/>
  </sheetData>
  <phoneticPr fontId="9" type="noConversion"/>
  <conditionalFormatting sqref="F2">
    <cfRule type="cellIs" dxfId="3" priority="1" operator="lessThan">
      <formula>0</formula>
    </cfRule>
  </conditionalFormatting>
  <dataValidations count="3">
    <dataValidation type="list" allowBlank="1" showInputMessage="1" sqref="D5:D26">
      <formula1>OFFSET(CatStart,MATCH(C5,CatCol,0)-1,1,COUNTIF(CatCol,C5),1)</formula1>
    </dataValidation>
    <dataValidation type="list" allowBlank="1" showInputMessage="1" sqref="B5:B26">
      <formula1>Meals</formula1>
    </dataValidation>
    <dataValidation type="list" allowBlank="1" showInputMessage="1" sqref="C5:C26">
      <formula1>Category</formula1>
    </dataValidation>
  </dataValidations>
  <pageMargins left="0.75" right="0.75" top="1" bottom="1" header="0.5" footer="0.5"/>
  <pageSetup orientation="landscape" r:id="rId1"/>
  <headerFooter alignWithMargins="0">
    <oddFooter>&amp;Lwww.contextures.com&amp;R&amp;D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AddData">
                <anchor moveWithCells="1">
                  <from>
                    <xdr:col>2</xdr:col>
                    <xdr:colOff>914400</xdr:colOff>
                    <xdr:row>0</xdr:row>
                    <xdr:rowOff>66675</xdr:rowOff>
                  </from>
                  <to>
                    <xdr:col>3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Input1"/>
  <dimension ref="B1:S29"/>
  <sheetViews>
    <sheetView showGridLines="0" zoomScaleNormal="100" workbookViewId="0">
      <selection activeCell="O21" sqref="O21"/>
    </sheetView>
  </sheetViews>
  <sheetFormatPr defaultRowHeight="15.75" x14ac:dyDescent="0.25"/>
  <cols>
    <col min="1" max="1" width="3.140625" customWidth="1"/>
    <col min="2" max="2" width="13.28515625" style="5" customWidth="1"/>
    <col min="3" max="3" width="16.85546875" style="5" customWidth="1"/>
    <col min="4" max="4" width="33.28515625" style="5" customWidth="1"/>
    <col min="5" max="5" width="10.7109375" style="5" customWidth="1"/>
    <col min="6" max="6" width="10.140625" style="5" customWidth="1"/>
    <col min="7" max="11" width="10.42578125" style="2" customWidth="1"/>
    <col min="12" max="12" width="3.28515625" style="2" customWidth="1"/>
    <col min="13" max="13" width="2" style="2" customWidth="1"/>
    <col min="14" max="16" width="7.42578125" customWidth="1"/>
    <col min="17" max="17" width="1.85546875" customWidth="1"/>
    <col min="22" max="22" width="4" bestFit="1" customWidth="1"/>
    <col min="23" max="23" width="3" bestFit="1" customWidth="1"/>
  </cols>
  <sheetData>
    <row r="1" spans="2:19" ht="6" customHeight="1" x14ac:dyDescent="0.25"/>
    <row r="2" spans="2:19" ht="16.5" thickBot="1" x14ac:dyDescent="0.3">
      <c r="B2" s="31"/>
      <c r="C2" s="32" t="s">
        <v>26</v>
      </c>
      <c r="D2" s="33" t="s">
        <v>385</v>
      </c>
      <c r="E2" s="22">
        <v>1550</v>
      </c>
      <c r="F2" s="4">
        <f>E2-G28</f>
        <v>1550</v>
      </c>
      <c r="G2" s="32" t="s">
        <v>386</v>
      </c>
      <c r="H2" s="32"/>
      <c r="I2" s="32"/>
      <c r="J2" s="32"/>
      <c r="K2" s="32"/>
      <c r="N2" s="27" t="s">
        <v>396</v>
      </c>
      <c r="O2" s="27"/>
      <c r="P2" s="27"/>
      <c r="R2" s="27" t="s">
        <v>404</v>
      </c>
      <c r="S2" s="27"/>
    </row>
    <row r="3" spans="2:19" ht="18.75" customHeight="1" thickBot="1" x14ac:dyDescent="0.3">
      <c r="N3" s="28" t="s">
        <v>398</v>
      </c>
      <c r="O3" s="28" t="s">
        <v>399</v>
      </c>
      <c r="P3" s="28" t="s">
        <v>399</v>
      </c>
      <c r="R3" s="44" t="s">
        <v>411</v>
      </c>
      <c r="S3" s="45" t="s">
        <v>426</v>
      </c>
    </row>
    <row r="4" spans="2:19" x14ac:dyDescent="0.25">
      <c r="B4" s="3" t="s">
        <v>377</v>
      </c>
      <c r="C4" s="3" t="s">
        <v>27</v>
      </c>
      <c r="D4" s="3" t="s">
        <v>28</v>
      </c>
      <c r="E4" s="3" t="s">
        <v>1289</v>
      </c>
      <c r="F4" s="3" t="str">
        <f>FoodList!C1</f>
        <v>Measure</v>
      </c>
      <c r="G4" s="3" t="str">
        <f>FoodList!D1</f>
        <v>Calories</v>
      </c>
      <c r="H4" s="3" t="str">
        <f>FoodList!E1</f>
        <v>Protein</v>
      </c>
      <c r="I4" s="3" t="str">
        <f>FoodList!F1</f>
        <v>Fat</v>
      </c>
      <c r="J4" s="3" t="str">
        <f>FoodList!G1</f>
        <v>Carbs</v>
      </c>
      <c r="K4" s="3" t="str">
        <f>FoodList!H1</f>
        <v>Fibre</v>
      </c>
      <c r="N4" s="42" t="s">
        <v>397</v>
      </c>
      <c r="O4" s="40" t="s">
        <v>400</v>
      </c>
      <c r="P4" s="29" t="s">
        <v>441</v>
      </c>
      <c r="R4" s="46" t="s">
        <v>408</v>
      </c>
      <c r="S4" s="47" t="s">
        <v>425</v>
      </c>
    </row>
    <row r="5" spans="2:19" ht="16.5" thickBot="1" x14ac:dyDescent="0.3">
      <c r="B5" s="17"/>
      <c r="C5" s="17"/>
      <c r="D5" s="17"/>
      <c r="E5" s="18"/>
      <c r="F5" s="99" t="str">
        <f>IF($D5="","",VLOOKUP($D5,FoodLookup,MATCH(F$4,FoodList!$B$1:$H$1,0),0))</f>
        <v/>
      </c>
      <c r="G5" s="100" t="str">
        <f>IF($D5="","",$E5*VLOOKUP($D5,FoodLookup,MATCH(G$4,FoodList!$B$1:$H$1,0),0))</f>
        <v/>
      </c>
      <c r="H5" s="100" t="str">
        <f>IF($D5="","",$E5*VLOOKUP($D5,FoodLookup,MATCH(H$4,FoodList!$B$1:$H$1,0),0))</f>
        <v/>
      </c>
      <c r="I5" s="100" t="str">
        <f>IF($D5="","",$E5*VLOOKUP($D5,FoodLookup,MATCH(I$4,FoodList!$B$1:$H$1,0),0))</f>
        <v/>
      </c>
      <c r="J5" s="100" t="str">
        <f>IF($D5="","",$E5*VLOOKUP($D5,FoodLookup,MATCH(J$4,FoodList!$B$1:$H$1,0),0))</f>
        <v/>
      </c>
      <c r="K5" s="100" t="str">
        <f>IF($D5="","",$E5*VLOOKUP($D5,FoodLookup,MATCH(K$4,FoodList!$B$1:$H$1,0),0))</f>
        <v/>
      </c>
      <c r="N5" s="43">
        <v>225</v>
      </c>
      <c r="O5" s="41">
        <f>IF(N5="","",CONVERT(N5,"g","ozm"))</f>
        <v>7.9366414386555926</v>
      </c>
      <c r="P5" s="30">
        <f>IF(N5="","",CONVERT(N5,"g","lbm"))</f>
        <v>0.49604008991597454</v>
      </c>
      <c r="R5" s="48" t="s">
        <v>422</v>
      </c>
      <c r="S5" s="49" t="s">
        <v>429</v>
      </c>
    </row>
    <row r="6" spans="2:19" x14ac:dyDescent="0.25">
      <c r="B6" s="17"/>
      <c r="C6" s="17"/>
      <c r="D6" s="17"/>
      <c r="E6" s="19"/>
      <c r="F6" s="99" t="str">
        <f>IF($D6="","",VLOOKUP($D6,FoodLookup,MATCH(F$4,FoodList!$B$1:$H$1,0),0))</f>
        <v/>
      </c>
      <c r="G6" s="100" t="str">
        <f>IF($D6="","",$E6*VLOOKUP($D6,FoodLookup,MATCH(G$4,FoodList!$B$1:$H$1,0),0))</f>
        <v/>
      </c>
      <c r="H6" s="100" t="str">
        <f>IF($D6="","",$E6*VLOOKUP($D6,FoodLookup,MATCH(H$4,FoodList!$B$1:$H$1,0),0))</f>
        <v/>
      </c>
      <c r="I6" s="100" t="str">
        <f>IF($D6="","",$E6*VLOOKUP($D6,FoodLookup,MATCH(I$4,FoodList!$B$1:$H$1,0),0))</f>
        <v/>
      </c>
      <c r="J6" s="100" t="str">
        <f>IF($D6="","",$E6*VLOOKUP($D6,FoodLookup,MATCH(J$4,FoodList!$B$1:$H$1,0),0))</f>
        <v/>
      </c>
      <c r="K6" s="100" t="str">
        <f>IF($D6="","",$E6*VLOOKUP($D6,FoodLookup,MATCH(K$4,FoodList!$B$1:$H$1,0),0))</f>
        <v/>
      </c>
      <c r="N6" s="42" t="s">
        <v>401</v>
      </c>
      <c r="O6" s="40" t="s">
        <v>400</v>
      </c>
      <c r="P6" s="29" t="s">
        <v>402</v>
      </c>
      <c r="R6" s="44" t="s">
        <v>423</v>
      </c>
      <c r="S6" s="45" t="s">
        <v>412</v>
      </c>
    </row>
    <row r="7" spans="2:19" ht="16.5" thickBot="1" x14ac:dyDescent="0.3">
      <c r="B7" s="17"/>
      <c r="C7" s="17"/>
      <c r="D7" s="17"/>
      <c r="E7" s="19"/>
      <c r="F7" s="99" t="str">
        <f>IF($D7="","",VLOOKUP($D7,FoodLookup,MATCH(F$4,FoodList!$B$1:$H$1,0),0))</f>
        <v/>
      </c>
      <c r="G7" s="100" t="str">
        <f>IF($D7="","",$E7*VLOOKUP($D7,FoodLookup,MATCH(G$4,FoodList!$B$1:$H$1,0),0))</f>
        <v/>
      </c>
      <c r="H7" s="100" t="str">
        <f>IF($D7="","",$E7*VLOOKUP($D7,FoodLookup,MATCH(H$4,FoodList!$B$1:$H$1,0),0))</f>
        <v/>
      </c>
      <c r="I7" s="100" t="str">
        <f>IF($D7="","",$E7*VLOOKUP($D7,FoodLookup,MATCH(I$4,FoodList!$B$1:$H$1,0),0))</f>
        <v/>
      </c>
      <c r="J7" s="100" t="str">
        <f>IF($D7="","",$E7*VLOOKUP($D7,FoodLookup,MATCH(J$4,FoodList!$B$1:$H$1,0),0))</f>
        <v/>
      </c>
      <c r="K7" s="100" t="str">
        <f>IF($D7="","",$E7*VLOOKUP($D7,FoodLookup,MATCH(K$4,FoodList!$B$1:$H$1,0),0))</f>
        <v/>
      </c>
      <c r="N7" s="43">
        <v>60</v>
      </c>
      <c r="O7" s="41">
        <f>IF(N7="","",CONVERT(N7,"ml","oz"))</f>
        <v>2.0288413621105801</v>
      </c>
      <c r="P7" s="30">
        <f>IF(N7="","",CONVERT(N7,"ml","cup"))</f>
        <v>0.25360517026382251</v>
      </c>
      <c r="R7" s="46" t="s">
        <v>407</v>
      </c>
      <c r="S7" s="47" t="s">
        <v>405</v>
      </c>
    </row>
    <row r="8" spans="2:19" x14ac:dyDescent="0.25">
      <c r="B8" s="17"/>
      <c r="C8" s="17"/>
      <c r="D8" s="17"/>
      <c r="E8" s="19"/>
      <c r="F8" s="99" t="str">
        <f>IF($D8="","",VLOOKUP($D8,FoodLookup,MATCH(F$4,FoodList!$B$1:$H$1,0),0))</f>
        <v/>
      </c>
      <c r="G8" s="100" t="str">
        <f>IF($D8="","",$E8*VLOOKUP($D8,FoodLookup,MATCH(G$4,FoodList!$B$1:$H$1,0),0))</f>
        <v/>
      </c>
      <c r="H8" s="100" t="str">
        <f>IF($D8="","",$E8*VLOOKUP($D8,FoodLookup,MATCH(H$4,FoodList!$B$1:$H$1,0),0))</f>
        <v/>
      </c>
      <c r="I8" s="100" t="str">
        <f>IF($D8="","",$E8*VLOOKUP($D8,FoodLookup,MATCH(I$4,FoodList!$B$1:$H$1,0),0))</f>
        <v/>
      </c>
      <c r="J8" s="100" t="str">
        <f>IF($D8="","",$E8*VLOOKUP($D8,FoodLookup,MATCH(J$4,FoodList!$B$1:$H$1,0),0))</f>
        <v/>
      </c>
      <c r="K8" s="100" t="str">
        <f>IF($D8="","",$E8*VLOOKUP($D8,FoodLookup,MATCH(K$4,FoodList!$B$1:$H$1,0),0))</f>
        <v/>
      </c>
      <c r="N8" s="42" t="s">
        <v>401</v>
      </c>
      <c r="O8" s="40" t="s">
        <v>403</v>
      </c>
      <c r="P8" s="29" t="s">
        <v>402</v>
      </c>
      <c r="R8" s="46" t="s">
        <v>418</v>
      </c>
      <c r="S8" s="47" t="s">
        <v>413</v>
      </c>
    </row>
    <row r="9" spans="2:19" ht="16.5" thickBot="1" x14ac:dyDescent="0.3">
      <c r="B9" s="17"/>
      <c r="C9" s="17"/>
      <c r="D9" s="17"/>
      <c r="E9" s="18"/>
      <c r="F9" s="99" t="str">
        <f>IF($D9="","",VLOOKUP($D9,FoodLookup,MATCH(F$4,FoodList!$B$1:$H$1,0),0))</f>
        <v/>
      </c>
      <c r="G9" s="100" t="str">
        <f>IF($D9="","",$E9*VLOOKUP($D9,FoodLookup,MATCH(G$4,FoodList!$B$1:$H$1,0),0))</f>
        <v/>
      </c>
      <c r="H9" s="100" t="str">
        <f>IF($D9="","",$E9*VLOOKUP($D9,FoodLookup,MATCH(H$4,FoodList!$B$1:$H$1,0),0))</f>
        <v/>
      </c>
      <c r="I9" s="100" t="str">
        <f>IF($D9="","",$E9*VLOOKUP($D9,FoodLookup,MATCH(I$4,FoodList!$B$1:$H$1,0),0))</f>
        <v/>
      </c>
      <c r="J9" s="100" t="str">
        <f>IF($D9="","",$E9*VLOOKUP($D9,FoodLookup,MATCH(J$4,FoodList!$B$1:$H$1,0),0))</f>
        <v/>
      </c>
      <c r="K9" s="100" t="str">
        <f>IF($D9="","",$E9*VLOOKUP($D9,FoodLookup,MATCH(K$4,FoodList!$B$1:$H$1,0),0))</f>
        <v/>
      </c>
      <c r="N9" s="43">
        <v>60</v>
      </c>
      <c r="O9" s="41">
        <f>IF(N9="","",CONVERT(N9,"ml","tbs"))</f>
        <v>4.0576827242211602</v>
      </c>
      <c r="P9" s="30">
        <f>IF(N9="","",CONVERT(N9,"ml","cup"))</f>
        <v>0.25360517026382251</v>
      </c>
      <c r="R9" s="46" t="s">
        <v>419</v>
      </c>
      <c r="S9" s="47" t="s">
        <v>414</v>
      </c>
    </row>
    <row r="10" spans="2:19" x14ac:dyDescent="0.25">
      <c r="B10" s="17"/>
      <c r="C10" s="17"/>
      <c r="D10" s="17"/>
      <c r="E10" s="19"/>
      <c r="F10" s="99" t="str">
        <f>IF($D10="","",VLOOKUP($D10,FoodLookup,MATCH(F$4,FoodList!$B$1:$H$1,0),0))</f>
        <v/>
      </c>
      <c r="G10" s="100" t="str">
        <f>IF($D10="","",$E10*VLOOKUP($D10,FoodLookup,MATCH(G$4,FoodList!$B$1:$H$1,0),0))</f>
        <v/>
      </c>
      <c r="H10" s="100" t="str">
        <f>IF($D10="","",$E10*VLOOKUP($D10,FoodLookup,MATCH(H$4,FoodList!$B$1:$H$1,0),0))</f>
        <v/>
      </c>
      <c r="I10" s="100" t="str">
        <f>IF($D10="","",$E10*VLOOKUP($D10,FoodLookup,MATCH(I$4,FoodList!$B$1:$H$1,0),0))</f>
        <v/>
      </c>
      <c r="J10" s="100" t="str">
        <f>IF($D10="","",$E10*VLOOKUP($D10,FoodLookup,MATCH(J$4,FoodList!$B$1:$H$1,0),0))</f>
        <v/>
      </c>
      <c r="K10" s="100" t="str">
        <f>IF($D10="","",$E10*VLOOKUP($D10,FoodLookup,MATCH(K$4,FoodList!$B$1:$H$1,0),0))</f>
        <v/>
      </c>
      <c r="N10" t="str">
        <f>IF($D6="","",$E6*VLOOKUP($D6,FoodLookup,MATCH(I$4,FoodList!$B$1:$H$1,0),0))</f>
        <v/>
      </c>
      <c r="O10" t="str">
        <f>IF($D6="","",$E6*VLOOKUP($D6,FoodLookup,MATCH(J$4,FoodList!$B$1:$H$1,0),0))</f>
        <v/>
      </c>
      <c r="P10" t="str">
        <f>IF($D6="","",$E6*VLOOKUP($D6,FoodLookup,MATCH(K$4,FoodList!$B$1:$H$1,0),0))</f>
        <v/>
      </c>
      <c r="R10" s="46" t="s">
        <v>420</v>
      </c>
      <c r="S10" s="47" t="s">
        <v>427</v>
      </c>
    </row>
    <row r="11" spans="2:19" x14ac:dyDescent="0.25">
      <c r="B11" s="17"/>
      <c r="C11" s="17"/>
      <c r="D11" s="17"/>
      <c r="E11" s="19"/>
      <c r="F11" s="99" t="str">
        <f>IF($D11="","",VLOOKUP($D11,FoodLookup,MATCH(F$4,FoodList!$B$1:$H$1,0),0))</f>
        <v/>
      </c>
      <c r="G11" s="100" t="str">
        <f>IF($D11="","",$E11*VLOOKUP($D11,FoodLookup,MATCH(G$4,FoodList!$B$1:$H$1,0),0))</f>
        <v/>
      </c>
      <c r="H11" s="100" t="str">
        <f>IF($D11="","",$E11*VLOOKUP($D11,FoodLookup,MATCH(H$4,FoodList!$B$1:$H$1,0),0))</f>
        <v/>
      </c>
      <c r="I11" s="100" t="str">
        <f>IF($D11="","",$E11*VLOOKUP($D11,FoodLookup,MATCH(I$4,FoodList!$B$1:$H$1,0),0))</f>
        <v/>
      </c>
      <c r="J11" s="100" t="str">
        <f>IF($D11="","",$E11*VLOOKUP($D11,FoodLookup,MATCH(J$4,FoodList!$B$1:$H$1,0),0))</f>
        <v/>
      </c>
      <c r="K11" s="100" t="str">
        <f>IF($D11="","",$E11*VLOOKUP($D11,FoodLookup,MATCH(K$4,FoodList!$B$1:$H$1,0),0))</f>
        <v/>
      </c>
      <c r="R11" s="46" t="s">
        <v>406</v>
      </c>
      <c r="S11" s="47" t="s">
        <v>415</v>
      </c>
    </row>
    <row r="12" spans="2:19" x14ac:dyDescent="0.25">
      <c r="B12" s="17"/>
      <c r="C12" s="17"/>
      <c r="D12" s="17"/>
      <c r="E12" s="18"/>
      <c r="F12" s="99" t="str">
        <f>IF($D12="","",VLOOKUP($D12,FoodLookup,MATCH(F$4,FoodList!$B$1:$H$1,0),0))</f>
        <v/>
      </c>
      <c r="G12" s="100" t="str">
        <f>IF($D12="","",$E12*VLOOKUP($D12,FoodLookup,MATCH(G$4,FoodList!$B$1:$H$1,0),0))</f>
        <v/>
      </c>
      <c r="H12" s="100" t="str">
        <f>IF($D12="","",$E12*VLOOKUP($D12,FoodLookup,MATCH(H$4,FoodList!$B$1:$H$1,0),0))</f>
        <v/>
      </c>
      <c r="I12" s="100" t="str">
        <f>IF($D12="","",$E12*VLOOKUP($D12,FoodLookup,MATCH(I$4,FoodList!$B$1:$H$1,0),0))</f>
        <v/>
      </c>
      <c r="J12" s="100" t="str">
        <f>IF($D12="","",$E12*VLOOKUP($D12,FoodLookup,MATCH(J$4,FoodList!$B$1:$H$1,0),0))</f>
        <v/>
      </c>
      <c r="K12" s="100" t="str">
        <f>IF($D12="","",$E12*VLOOKUP($D12,FoodLookup,MATCH(K$4,FoodList!$B$1:$H$1,0),0))</f>
        <v/>
      </c>
      <c r="R12" s="46" t="s">
        <v>421</v>
      </c>
      <c r="S12" s="47" t="s">
        <v>416</v>
      </c>
    </row>
    <row r="13" spans="2:19" x14ac:dyDescent="0.25">
      <c r="B13" s="17"/>
      <c r="C13" s="17"/>
      <c r="D13" s="17"/>
      <c r="E13" s="18"/>
      <c r="F13" s="99" t="str">
        <f>IF($D13="","",VLOOKUP($D13,FoodLookup,MATCH(F$4,FoodList!$B$1:$H$1,0),0))</f>
        <v/>
      </c>
      <c r="G13" s="100" t="str">
        <f>IF($D13="","",$E13*VLOOKUP($D13,FoodLookup,MATCH(G$4,FoodList!$B$1:$H$1,0),0))</f>
        <v/>
      </c>
      <c r="H13" s="100" t="str">
        <f>IF($D13="","",$E13*VLOOKUP($D13,FoodLookup,MATCH(H$4,FoodList!$B$1:$H$1,0),0))</f>
        <v/>
      </c>
      <c r="I13" s="100" t="str">
        <f>IF($D13="","",$E13*VLOOKUP($D13,FoodLookup,MATCH(I$4,FoodList!$B$1:$H$1,0),0))</f>
        <v/>
      </c>
      <c r="J13" s="100" t="str">
        <f>IF($D13="","",$E13*VLOOKUP($D13,FoodLookup,MATCH(J$4,FoodList!$B$1:$H$1,0),0))</f>
        <v/>
      </c>
      <c r="K13" s="100" t="str">
        <f>IF($D13="","",$E13*VLOOKUP($D13,FoodLookup,MATCH(K$4,FoodList!$B$1:$H$1,0),0))</f>
        <v/>
      </c>
      <c r="R13" s="46" t="s">
        <v>409</v>
      </c>
      <c r="S13" s="47" t="s">
        <v>410</v>
      </c>
    </row>
    <row r="14" spans="2:19" ht="16.5" thickBot="1" x14ac:dyDescent="0.3">
      <c r="B14" s="17"/>
      <c r="C14" s="17"/>
      <c r="D14" s="17"/>
      <c r="E14" s="19"/>
      <c r="F14" s="99" t="str">
        <f>IF($D14="","",VLOOKUP($D14,FoodLookup,MATCH(F$4,FoodList!$B$1:$H$1,0),0))</f>
        <v/>
      </c>
      <c r="G14" s="100" t="str">
        <f>IF($D14="","",$E14*VLOOKUP($D14,FoodLookup,MATCH(G$4,FoodList!$B$1:$H$1,0),0))</f>
        <v/>
      </c>
      <c r="H14" s="100" t="str">
        <f>IF($D14="","",$E14*VLOOKUP($D14,FoodLookup,MATCH(H$4,FoodList!$B$1:$H$1,0),0))</f>
        <v/>
      </c>
      <c r="I14" s="100" t="str">
        <f>IF($D14="","",$E14*VLOOKUP($D14,FoodLookup,MATCH(I$4,FoodList!$B$1:$H$1,0),0))</f>
        <v/>
      </c>
      <c r="J14" s="100" t="str">
        <f>IF($D14="","",$E14*VLOOKUP($D14,FoodLookup,MATCH(J$4,FoodList!$B$1:$H$1,0),0))</f>
        <v/>
      </c>
      <c r="K14" s="100" t="str">
        <f>IF($D14="","",$E14*VLOOKUP($D14,FoodLookup,MATCH(K$4,FoodList!$B$1:$H$1,0),0))</f>
        <v/>
      </c>
      <c r="R14" s="48" t="s">
        <v>424</v>
      </c>
      <c r="S14" s="49" t="s">
        <v>417</v>
      </c>
    </row>
    <row r="15" spans="2:19" x14ac:dyDescent="0.25">
      <c r="B15" s="17"/>
      <c r="C15" s="17"/>
      <c r="D15" s="17"/>
      <c r="E15" s="19"/>
      <c r="F15" s="99" t="str">
        <f>IF($D15="","",VLOOKUP($D15,FoodLookup,MATCH(F$4,FoodList!$B$1:$H$1,0),0))</f>
        <v/>
      </c>
      <c r="G15" s="100" t="str">
        <f>IF($D15="","",$E15*VLOOKUP($D15,FoodLookup,MATCH(G$4,FoodList!$B$1:$H$1,0),0))</f>
        <v/>
      </c>
      <c r="H15" s="100" t="str">
        <f>IF($D15="","",$E15*VLOOKUP($D15,FoodLookup,MATCH(H$4,FoodList!$B$1:$H$1,0),0))</f>
        <v/>
      </c>
      <c r="I15" s="100" t="str">
        <f>IF($D15="","",$E15*VLOOKUP($D15,FoodLookup,MATCH(I$4,FoodList!$B$1:$H$1,0),0))</f>
        <v/>
      </c>
      <c r="J15" s="100" t="str">
        <f>IF($D15="","",$E15*VLOOKUP($D15,FoodLookup,MATCH(J$4,FoodList!$B$1:$H$1,0),0))</f>
        <v/>
      </c>
      <c r="K15" s="100" t="str">
        <f>IF($D15="","",$E15*VLOOKUP($D15,FoodLookup,MATCH(K$4,FoodList!$B$1:$H$1,0),0))</f>
        <v/>
      </c>
    </row>
    <row r="16" spans="2:19" x14ac:dyDescent="0.25">
      <c r="B16" s="17"/>
      <c r="C16" s="17"/>
      <c r="D16" s="17"/>
      <c r="E16" s="19"/>
      <c r="F16" s="99" t="str">
        <f>IF($D16="","",VLOOKUP($D16,FoodLookup,MATCH(F$4,FoodList!$B$1:$H$1,0),0))</f>
        <v/>
      </c>
      <c r="G16" s="100" t="str">
        <f>IF($D16="","",$E16*VLOOKUP($D16,FoodLookup,MATCH(G$4,FoodList!$B$1:$H$1,0),0))</f>
        <v/>
      </c>
      <c r="H16" s="100" t="str">
        <f>IF($D16="","",$E16*VLOOKUP($D16,FoodLookup,MATCH(H$4,FoodList!$B$1:$H$1,0),0))</f>
        <v/>
      </c>
      <c r="I16" s="100" t="str">
        <f>IF($D16="","",$E16*VLOOKUP($D16,FoodLookup,MATCH(I$4,FoodList!$B$1:$H$1,0),0))</f>
        <v/>
      </c>
      <c r="J16" s="100" t="str">
        <f>IF($D16="","",$E16*VLOOKUP($D16,FoodLookup,MATCH(J$4,FoodList!$B$1:$H$1,0),0))</f>
        <v/>
      </c>
      <c r="K16" s="100" t="str">
        <f>IF($D16="","",$E16*VLOOKUP($D16,FoodLookup,MATCH(K$4,FoodList!$B$1:$H$1,0),0))</f>
        <v/>
      </c>
      <c r="R16" s="10"/>
    </row>
    <row r="17" spans="2:14" x14ac:dyDescent="0.25">
      <c r="B17" s="20"/>
      <c r="C17" s="20"/>
      <c r="D17" s="20"/>
      <c r="E17" s="19"/>
      <c r="F17" s="99" t="str">
        <f>IF($D17="","",VLOOKUP($D17,FoodLookup,MATCH(F$4,FoodList!$B$1:$H$1,0),0))</f>
        <v/>
      </c>
      <c r="G17" s="100" t="str">
        <f>IF($D17="","",$E17*VLOOKUP($D17,FoodLookup,MATCH(G$4,FoodList!$B$1:$H$1,0),0))</f>
        <v/>
      </c>
      <c r="H17" s="100" t="str">
        <f>IF($D17="","",$E17*VLOOKUP($D17,FoodLookup,MATCH(H$4,FoodList!$B$1:$H$1,0),0))</f>
        <v/>
      </c>
      <c r="I17" s="100" t="str">
        <f>IF($D17="","",$E17*VLOOKUP($D17,FoodLookup,MATCH(I$4,FoodList!$B$1:$H$1,0),0))</f>
        <v/>
      </c>
      <c r="J17" s="100" t="str">
        <f>IF($D17="","",$E17*VLOOKUP($D17,FoodLookup,MATCH(J$4,FoodList!$B$1:$H$1,0),0))</f>
        <v/>
      </c>
      <c r="K17" s="100" t="str">
        <f>IF($D17="","",$E17*VLOOKUP($D17,FoodLookup,MATCH(K$4,FoodList!$B$1:$H$1,0),0))</f>
        <v/>
      </c>
    </row>
    <row r="18" spans="2:14" x14ac:dyDescent="0.25">
      <c r="B18" s="20"/>
      <c r="C18" s="20"/>
      <c r="D18" s="20"/>
      <c r="E18" s="19"/>
      <c r="F18" s="99" t="str">
        <f>IF($D18="","",VLOOKUP($D18,FoodLookup,MATCH(F$4,FoodList!$B$1:$H$1,0),0))</f>
        <v/>
      </c>
      <c r="G18" s="100" t="str">
        <f>IF($D18="","",$E18*VLOOKUP($D18,FoodLookup,MATCH(G$4,FoodList!$B$1:$H$1,0),0))</f>
        <v/>
      </c>
      <c r="H18" s="100" t="str">
        <f>IF($D18="","",$E18*VLOOKUP($D18,FoodLookup,MATCH(H$4,FoodList!$B$1:$H$1,0),0))</f>
        <v/>
      </c>
      <c r="I18" s="100" t="str">
        <f>IF($D18="","",$E18*VLOOKUP($D18,FoodLookup,MATCH(I$4,FoodList!$B$1:$H$1,0),0))</f>
        <v/>
      </c>
      <c r="J18" s="100" t="str">
        <f>IF($D18="","",$E18*VLOOKUP($D18,FoodLookup,MATCH(J$4,FoodList!$B$1:$H$1,0),0))</f>
        <v/>
      </c>
      <c r="K18" s="100" t="str">
        <f>IF($D18="","",$E18*VLOOKUP($D18,FoodLookup,MATCH(K$4,FoodList!$B$1:$H$1,0),0))</f>
        <v/>
      </c>
    </row>
    <row r="19" spans="2:14" x14ac:dyDescent="0.25">
      <c r="B19" s="21"/>
      <c r="C19" s="21"/>
      <c r="D19" s="21"/>
      <c r="E19" s="19"/>
      <c r="F19" s="99" t="str">
        <f>IF($D19="","",VLOOKUP($D19,FoodLookup,MATCH(F$4,FoodList!$B$1:$H$1,0),0))</f>
        <v/>
      </c>
      <c r="G19" s="100" t="str">
        <f>IF($D19="","",$E19*VLOOKUP($D19,FoodLookup,MATCH(G$4,FoodList!$B$1:$H$1,0),0))</f>
        <v/>
      </c>
      <c r="H19" s="100" t="str">
        <f>IF($D19="","",$E19*VLOOKUP($D19,FoodLookup,MATCH(H$4,FoodList!$B$1:$H$1,0),0))</f>
        <v/>
      </c>
      <c r="I19" s="100" t="str">
        <f>IF($D19="","",$E19*VLOOKUP($D19,FoodLookup,MATCH(I$4,FoodList!$B$1:$H$1,0),0))</f>
        <v/>
      </c>
      <c r="J19" s="100" t="str">
        <f>IF($D19="","",$E19*VLOOKUP($D19,FoodLookup,MATCH(J$4,FoodList!$B$1:$H$1,0),0))</f>
        <v/>
      </c>
      <c r="K19" s="100" t="str">
        <f>IF($D19="","",$E19*VLOOKUP($D19,FoodLookup,MATCH(K$4,FoodList!$B$1:$H$1,0),0))</f>
        <v/>
      </c>
      <c r="N19" s="2"/>
    </row>
    <row r="20" spans="2:14" x14ac:dyDescent="0.25">
      <c r="B20" s="21"/>
      <c r="C20" s="21"/>
      <c r="D20" s="21"/>
      <c r="E20" s="19"/>
      <c r="F20" s="99" t="str">
        <f>IF($D20="","",VLOOKUP($D20,FoodLookup,MATCH(F$4,FoodList!$B$1:$H$1,0),0))</f>
        <v/>
      </c>
      <c r="G20" s="100" t="str">
        <f>IF($D20="","",$E20*VLOOKUP($D20,FoodLookup,MATCH(G$4,FoodList!$B$1:$H$1,0),0))</f>
        <v/>
      </c>
      <c r="H20" s="100" t="str">
        <f>IF($D20="","",$E20*VLOOKUP($D20,FoodLookup,MATCH(H$4,FoodList!$B$1:$H$1,0),0))</f>
        <v/>
      </c>
      <c r="I20" s="100" t="str">
        <f>IF($D20="","",$E20*VLOOKUP($D20,FoodLookup,MATCH(I$4,FoodList!$B$1:$H$1,0),0))</f>
        <v/>
      </c>
      <c r="J20" s="100" t="str">
        <f>IF($D20="","",$E20*VLOOKUP($D20,FoodLookup,MATCH(J$4,FoodList!$B$1:$H$1,0),0))</f>
        <v/>
      </c>
      <c r="K20" s="100" t="str">
        <f>IF($D20="","",$E20*VLOOKUP($D20,FoodLookup,MATCH(K$4,FoodList!$B$1:$H$1,0),0))</f>
        <v/>
      </c>
    </row>
    <row r="21" spans="2:14" x14ac:dyDescent="0.25">
      <c r="B21" s="21"/>
      <c r="C21" s="21"/>
      <c r="D21" s="21"/>
      <c r="E21" s="19"/>
      <c r="F21" s="99" t="str">
        <f>IF($D21="","",VLOOKUP($D21,FoodLookup,MATCH(F$4,FoodList!$B$1:$H$1,0),0))</f>
        <v/>
      </c>
      <c r="G21" s="100" t="str">
        <f>IF($D21="","",$E21*VLOOKUP($D21,FoodLookup,MATCH(G$4,FoodList!$B$1:$H$1,0),0))</f>
        <v/>
      </c>
      <c r="H21" s="100" t="str">
        <f>IF($D21="","",$E21*VLOOKUP($D21,FoodLookup,MATCH(H$4,FoodList!$B$1:$H$1,0),0))</f>
        <v/>
      </c>
      <c r="I21" s="100" t="str">
        <f>IF($D21="","",$E21*VLOOKUP($D21,FoodLookup,MATCH(I$4,FoodList!$B$1:$H$1,0),0))</f>
        <v/>
      </c>
      <c r="J21" s="100" t="str">
        <f>IF($D21="","",$E21*VLOOKUP($D21,FoodLookup,MATCH(J$4,FoodList!$B$1:$H$1,0),0))</f>
        <v/>
      </c>
      <c r="K21" s="100" t="str">
        <f>IF($D21="","",$E21*VLOOKUP($D21,FoodLookup,MATCH(K$4,FoodList!$B$1:$H$1,0),0))</f>
        <v/>
      </c>
    </row>
    <row r="22" spans="2:14" x14ac:dyDescent="0.25">
      <c r="B22" s="21"/>
      <c r="C22" s="21"/>
      <c r="D22" s="21"/>
      <c r="E22" s="19"/>
      <c r="F22" s="99" t="str">
        <f>IF($D22="","",VLOOKUP($D22,FoodLookup,MATCH(F$4,FoodList!$B$1:$H$1,0),0))</f>
        <v/>
      </c>
      <c r="G22" s="100" t="str">
        <f>IF($D22="","",$E22*VLOOKUP($D22,FoodLookup,MATCH(G$4,FoodList!$B$1:$H$1,0),0))</f>
        <v/>
      </c>
      <c r="H22" s="100" t="str">
        <f>IF($D22="","",$E22*VLOOKUP($D22,FoodLookup,MATCH(H$4,FoodList!$B$1:$H$1,0),0))</f>
        <v/>
      </c>
      <c r="I22" s="100" t="str">
        <f>IF($D22="","",$E22*VLOOKUP($D22,FoodLookup,MATCH(I$4,FoodList!$B$1:$H$1,0),0))</f>
        <v/>
      </c>
      <c r="J22" s="100" t="str">
        <f>IF($D22="","",$E22*VLOOKUP($D22,FoodLookup,MATCH(J$4,FoodList!$B$1:$H$1,0),0))</f>
        <v/>
      </c>
      <c r="K22" s="100" t="str">
        <f>IF($D22="","",$E22*VLOOKUP($D22,FoodLookup,MATCH(K$4,FoodList!$B$1:$H$1,0),0))</f>
        <v/>
      </c>
    </row>
    <row r="23" spans="2:14" x14ac:dyDescent="0.25">
      <c r="B23" s="21"/>
      <c r="C23" s="21"/>
      <c r="D23" s="21"/>
      <c r="E23" s="19"/>
      <c r="F23" s="99" t="str">
        <f>IF($D23="","",VLOOKUP($D23,FoodLookup,MATCH(F$4,FoodList!$B$1:$H$1,0),0))</f>
        <v/>
      </c>
      <c r="G23" s="100" t="str">
        <f>IF($D23="","",$E23*VLOOKUP($D23,FoodLookup,MATCH(G$4,FoodList!$B$1:$H$1,0),0))</f>
        <v/>
      </c>
      <c r="H23" s="100" t="str">
        <f>IF($D23="","",$E23*VLOOKUP($D23,FoodLookup,MATCH(H$4,FoodList!$B$1:$H$1,0),0))</f>
        <v/>
      </c>
      <c r="I23" s="100" t="str">
        <f>IF($D23="","",$E23*VLOOKUP($D23,FoodLookup,MATCH(I$4,FoodList!$B$1:$H$1,0),0))</f>
        <v/>
      </c>
      <c r="J23" s="100" t="str">
        <f>IF($D23="","",$E23*VLOOKUP($D23,FoodLookup,MATCH(J$4,FoodList!$B$1:$H$1,0),0))</f>
        <v/>
      </c>
      <c r="K23" s="100" t="str">
        <f>IF($D23="","",$E23*VLOOKUP($D23,FoodLookup,MATCH(K$4,FoodList!$B$1:$H$1,0),0))</f>
        <v/>
      </c>
    </row>
    <row r="24" spans="2:14" x14ac:dyDescent="0.25">
      <c r="B24" s="21"/>
      <c r="C24" s="21"/>
      <c r="D24" s="21"/>
      <c r="E24" s="19"/>
      <c r="F24" s="99" t="str">
        <f>IF($D24="","",VLOOKUP($D24,FoodLookup,MATCH(F$4,FoodList!$B$1:$H$1,0),0))</f>
        <v/>
      </c>
      <c r="G24" s="100" t="str">
        <f>IF($D24="","",$E24*VLOOKUP($D24,FoodLookup,MATCH(G$4,FoodList!$B$1:$H$1,0),0))</f>
        <v/>
      </c>
      <c r="H24" s="100" t="str">
        <f>IF($D24="","",$E24*VLOOKUP($D24,FoodLookup,MATCH(H$4,FoodList!$B$1:$H$1,0),0))</f>
        <v/>
      </c>
      <c r="I24" s="100" t="str">
        <f>IF($D24="","",$E24*VLOOKUP($D24,FoodLookup,MATCH(I$4,FoodList!$B$1:$H$1,0),0))</f>
        <v/>
      </c>
      <c r="J24" s="100" t="str">
        <f>IF($D24="","",$E24*VLOOKUP($D24,FoodLookup,MATCH(J$4,FoodList!$B$1:$H$1,0),0))</f>
        <v/>
      </c>
      <c r="K24" s="100" t="str">
        <f>IF($D24="","",$E24*VLOOKUP($D24,FoodLookup,MATCH(K$4,FoodList!$B$1:$H$1,0),0))</f>
        <v/>
      </c>
    </row>
    <row r="25" spans="2:14" x14ac:dyDescent="0.25">
      <c r="B25" s="21"/>
      <c r="C25" s="21"/>
      <c r="D25" s="21"/>
      <c r="E25" s="19"/>
      <c r="F25" s="99" t="str">
        <f>IF($D25="","",VLOOKUP($D25,FoodLookup,MATCH(F$4,FoodList!$B$1:$H$1,0),0))</f>
        <v/>
      </c>
      <c r="G25" s="100" t="str">
        <f>IF($D25="","",$E25*VLOOKUP($D25,FoodLookup,MATCH(G$4,FoodList!$B$1:$H$1,0),0))</f>
        <v/>
      </c>
      <c r="H25" s="100" t="str">
        <f>IF($D25="","",$E25*VLOOKUP($D25,FoodLookup,MATCH(H$4,FoodList!$B$1:$H$1,0),0))</f>
        <v/>
      </c>
      <c r="I25" s="100" t="str">
        <f>IF($D25="","",$E25*VLOOKUP($D25,FoodLookup,MATCH(I$4,FoodList!$B$1:$H$1,0),0))</f>
        <v/>
      </c>
      <c r="J25" s="100" t="str">
        <f>IF($D25="","",$E25*VLOOKUP($D25,FoodLookup,MATCH(J$4,FoodList!$B$1:$H$1,0),0))</f>
        <v/>
      </c>
      <c r="K25" s="100" t="str">
        <f>IF($D25="","",$E25*VLOOKUP($D25,FoodLookup,MATCH(K$4,FoodList!$B$1:$H$1,0),0))</f>
        <v/>
      </c>
    </row>
    <row r="26" spans="2:14" x14ac:dyDescent="0.25">
      <c r="B26" s="21"/>
      <c r="C26" s="21"/>
      <c r="D26" s="21"/>
      <c r="E26" s="19"/>
      <c r="F26" s="99" t="str">
        <f>IF($D26="","",VLOOKUP($D26,FoodLookup,MATCH(F$4,FoodList!$B$1:$H$1,0),0))</f>
        <v/>
      </c>
      <c r="G26" s="100" t="str">
        <f>IF($D26="","",$E26*VLOOKUP($D26,FoodLookup,MATCH(G$4,FoodList!$B$1:$H$1,0),0))</f>
        <v/>
      </c>
      <c r="H26" s="100" t="str">
        <f>IF($D26="","",$E26*VLOOKUP($D26,FoodLookup,MATCH(H$4,FoodList!$B$1:$H$1,0),0))</f>
        <v/>
      </c>
      <c r="I26" s="100" t="str">
        <f>IF($D26="","",$E26*VLOOKUP($D26,FoodLookup,MATCH(I$4,FoodList!$B$1:$H$1,0),0))</f>
        <v/>
      </c>
      <c r="J26" s="100" t="str">
        <f>IF($D26="","",$E26*VLOOKUP($D26,FoodLookup,MATCH(J$4,FoodList!$B$1:$H$1,0),0))</f>
        <v/>
      </c>
      <c r="K26" s="100" t="str">
        <f>IF($D26="","",$E26*VLOOKUP($D26,FoodLookup,MATCH(K$4,FoodList!$B$1:$H$1,0),0))</f>
        <v/>
      </c>
    </row>
    <row r="27" spans="2:14" ht="6" customHeight="1" x14ac:dyDescent="0.25">
      <c r="G27" s="77"/>
      <c r="H27" s="77"/>
      <c r="I27" s="77"/>
      <c r="J27" s="77"/>
      <c r="K27" s="77"/>
      <c r="N27" s="2"/>
    </row>
    <row r="28" spans="2:14" x14ac:dyDescent="0.25">
      <c r="E28" s="23"/>
      <c r="F28" s="6" t="s">
        <v>428</v>
      </c>
      <c r="G28" s="78">
        <f>SUM(G5:G26)</f>
        <v>0</v>
      </c>
      <c r="H28" s="78">
        <f t="shared" ref="H28:K28" si="0">SUM(H5:H26)</f>
        <v>0</v>
      </c>
      <c r="I28" s="78">
        <f t="shared" si="0"/>
        <v>0</v>
      </c>
      <c r="J28" s="78">
        <f t="shared" si="0"/>
        <v>0</v>
      </c>
      <c r="K28" s="78">
        <f t="shared" si="0"/>
        <v>0</v>
      </c>
    </row>
    <row r="29" spans="2:14" ht="5.25" customHeight="1" x14ac:dyDescent="0.25"/>
  </sheetData>
  <conditionalFormatting sqref="F2">
    <cfRule type="cellIs" dxfId="2" priority="1" operator="lessThan">
      <formula>0</formula>
    </cfRule>
  </conditionalFormatting>
  <dataValidations count="3">
    <dataValidation type="list" allowBlank="1" showInputMessage="1" sqref="C5:C26">
      <formula1>Category</formula1>
    </dataValidation>
    <dataValidation type="list" allowBlank="1" showInputMessage="1" sqref="B5:B26">
      <formula1>Meals</formula1>
    </dataValidation>
    <dataValidation type="list" allowBlank="1" showInputMessage="1" sqref="D5:D26">
      <formula1>OFFSET(CatStart,MATCH(C5,CatCol,0)-1,1,COUNTIF(CatCol,C5),1)</formula1>
    </dataValidation>
  </dataValidations>
  <pageMargins left="0.75" right="0.75" top="1" bottom="1" header="0.5" footer="0.5"/>
  <pageSetup orientation="landscape" r:id="rId1"/>
  <headerFooter alignWithMargins="0">
    <oddFooter>&amp;Lwww.contextures.com&amp;R&amp;D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AddData">
                <anchor moveWithCells="1">
                  <from>
                    <xdr:col>2</xdr:col>
                    <xdr:colOff>914400</xdr:colOff>
                    <xdr:row>0</xdr:row>
                    <xdr:rowOff>66675</xdr:rowOff>
                  </from>
                  <to>
                    <xdr:col>3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Input3"/>
  <dimension ref="B1:S29"/>
  <sheetViews>
    <sheetView showGridLines="0" zoomScaleNormal="100" workbookViewId="0">
      <selection activeCell="D17" sqref="D17"/>
    </sheetView>
  </sheetViews>
  <sheetFormatPr defaultRowHeight="15.75" x14ac:dyDescent="0.25"/>
  <cols>
    <col min="1" max="1" width="3.140625" customWidth="1"/>
    <col min="2" max="2" width="13.28515625" style="5" customWidth="1"/>
    <col min="3" max="3" width="16.85546875" style="5" customWidth="1"/>
    <col min="4" max="4" width="33.28515625" style="5" customWidth="1"/>
    <col min="5" max="5" width="10.7109375" style="5" customWidth="1"/>
    <col min="6" max="6" width="10.140625" style="5" customWidth="1"/>
    <col min="7" max="11" width="10.42578125" style="2" customWidth="1"/>
    <col min="12" max="12" width="3.28515625" style="2" customWidth="1"/>
    <col min="13" max="13" width="2" style="2" customWidth="1"/>
    <col min="14" max="16" width="7.42578125" customWidth="1"/>
    <col min="17" max="17" width="1.85546875" customWidth="1"/>
    <col min="22" max="22" width="4" bestFit="1" customWidth="1"/>
    <col min="23" max="23" width="3" bestFit="1" customWidth="1"/>
  </cols>
  <sheetData>
    <row r="1" spans="2:19" ht="6" customHeight="1" x14ac:dyDescent="0.25"/>
    <row r="2" spans="2:19" ht="16.5" thickBot="1" x14ac:dyDescent="0.3">
      <c r="B2" s="31"/>
      <c r="C2" s="32" t="s">
        <v>26</v>
      </c>
      <c r="D2" s="33" t="s">
        <v>385</v>
      </c>
      <c r="E2" s="22">
        <v>1550</v>
      </c>
      <c r="F2" s="4">
        <f>E2-G28</f>
        <v>1550</v>
      </c>
      <c r="G2" s="32" t="s">
        <v>386</v>
      </c>
      <c r="H2" s="32"/>
      <c r="I2" s="32"/>
      <c r="J2" s="32"/>
      <c r="K2" s="32"/>
      <c r="N2" s="27" t="s">
        <v>396</v>
      </c>
      <c r="O2" s="27"/>
      <c r="P2" s="27"/>
      <c r="R2" s="27" t="s">
        <v>404</v>
      </c>
      <c r="S2" s="27"/>
    </row>
    <row r="3" spans="2:19" ht="18.75" customHeight="1" thickBot="1" x14ac:dyDescent="0.3">
      <c r="N3" s="28" t="s">
        <v>398</v>
      </c>
      <c r="O3" s="28" t="s">
        <v>399</v>
      </c>
      <c r="P3" s="28" t="s">
        <v>399</v>
      </c>
      <c r="R3" s="44" t="s">
        <v>411</v>
      </c>
      <c r="S3" s="45" t="s">
        <v>426</v>
      </c>
    </row>
    <row r="4" spans="2:19" x14ac:dyDescent="0.25">
      <c r="B4" s="3" t="s">
        <v>377</v>
      </c>
      <c r="C4" s="3" t="s">
        <v>27</v>
      </c>
      <c r="D4" s="3" t="s">
        <v>28</v>
      </c>
      <c r="E4" s="3" t="s">
        <v>1289</v>
      </c>
      <c r="F4" s="3" t="str">
        <f>FoodList!C1</f>
        <v>Measure</v>
      </c>
      <c r="G4" s="3" t="str">
        <f>FoodList!D1</f>
        <v>Calories</v>
      </c>
      <c r="H4" s="3" t="str">
        <f>FoodList!E1</f>
        <v>Protein</v>
      </c>
      <c r="I4" s="3" t="str">
        <f>FoodList!F1</f>
        <v>Fat</v>
      </c>
      <c r="J4" s="3" t="str">
        <f>FoodList!G1</f>
        <v>Carbs</v>
      </c>
      <c r="K4" s="3" t="str">
        <f>FoodList!H1</f>
        <v>Fibre</v>
      </c>
      <c r="N4" s="42" t="s">
        <v>397</v>
      </c>
      <c r="O4" s="40" t="s">
        <v>400</v>
      </c>
      <c r="P4" s="29" t="s">
        <v>441</v>
      </c>
      <c r="R4" s="46" t="s">
        <v>408</v>
      </c>
      <c r="S4" s="47" t="s">
        <v>425</v>
      </c>
    </row>
    <row r="5" spans="2:19" ht="16.5" thickBot="1" x14ac:dyDescent="0.3">
      <c r="B5" s="17"/>
      <c r="C5" s="17"/>
      <c r="D5" s="17"/>
      <c r="E5" s="18"/>
      <c r="F5" s="99" t="str">
        <f>IF($D5="","",VLOOKUP($D5,FoodLookup,MATCH(F$4,FoodList!$B$1:$H$1,0),0))</f>
        <v/>
      </c>
      <c r="G5" s="100" t="str">
        <f>IF($D5="","",$E5*VLOOKUP($D5,FoodLookup,MATCH(G$4,FoodList!$B$1:$H$1,0),0))</f>
        <v/>
      </c>
      <c r="H5" s="100" t="str">
        <f>IF($D5="","",$E5*VLOOKUP($D5,FoodLookup,MATCH(H$4,FoodList!$B$1:$H$1,0),0))</f>
        <v/>
      </c>
      <c r="I5" s="100" t="str">
        <f>IF($D5="","",$E5*VLOOKUP($D5,FoodLookup,MATCH(I$4,FoodList!$B$1:$H$1,0),0))</f>
        <v/>
      </c>
      <c r="J5" s="100" t="str">
        <f>IF($D5="","",$E5*VLOOKUP($D5,FoodLookup,MATCH(J$4,FoodList!$B$1:$H$1,0),0))</f>
        <v/>
      </c>
      <c r="K5" s="100" t="str">
        <f>IF($D5="","",$E5*VLOOKUP($D5,FoodLookup,MATCH(K$4,FoodList!$B$1:$H$1,0),0))</f>
        <v/>
      </c>
      <c r="N5" s="43">
        <v>225</v>
      </c>
      <c r="O5" s="41">
        <f>IF(N5="","",CONVERT(N5,"g","ozm"))</f>
        <v>7.9366414386555926</v>
      </c>
      <c r="P5" s="30">
        <f>IF(N5="","",CONVERT(N5,"g","lbm"))</f>
        <v>0.49604008991597454</v>
      </c>
      <c r="R5" s="48" t="s">
        <v>422</v>
      </c>
      <c r="S5" s="49" t="s">
        <v>429</v>
      </c>
    </row>
    <row r="6" spans="2:19" x14ac:dyDescent="0.25">
      <c r="B6" s="17"/>
      <c r="C6" s="17"/>
      <c r="D6" s="17"/>
      <c r="E6" s="19"/>
      <c r="F6" s="99" t="str">
        <f>IF($D6="","",VLOOKUP($D6,FoodLookup,MATCH(F$4,FoodList!$B$1:$H$1,0),0))</f>
        <v/>
      </c>
      <c r="G6" s="100" t="str">
        <f>IF($D6="","",$E6*VLOOKUP($D6,FoodLookup,MATCH(G$4,FoodList!$B$1:$H$1,0),0))</f>
        <v/>
      </c>
      <c r="H6" s="100" t="str">
        <f>IF($D6="","",$E6*VLOOKUP($D6,FoodLookup,MATCH(H$4,FoodList!$B$1:$H$1,0),0))</f>
        <v/>
      </c>
      <c r="I6" s="100" t="str">
        <f>IF($D6="","",$E6*VLOOKUP($D6,FoodLookup,MATCH(I$4,FoodList!$B$1:$H$1,0),0))</f>
        <v/>
      </c>
      <c r="J6" s="100" t="str">
        <f>IF($D6="","",$E6*VLOOKUP($D6,FoodLookup,MATCH(J$4,FoodList!$B$1:$H$1,0),0))</f>
        <v/>
      </c>
      <c r="K6" s="100" t="str">
        <f>IF($D6="","",$E6*VLOOKUP($D6,FoodLookup,MATCH(K$4,FoodList!$B$1:$H$1,0),0))</f>
        <v/>
      </c>
      <c r="N6" s="42" t="s">
        <v>401</v>
      </c>
      <c r="O6" s="40" t="s">
        <v>400</v>
      </c>
      <c r="P6" s="29" t="s">
        <v>402</v>
      </c>
      <c r="R6" s="44" t="s">
        <v>423</v>
      </c>
      <c r="S6" s="45" t="s">
        <v>412</v>
      </c>
    </row>
    <row r="7" spans="2:19" ht="16.5" thickBot="1" x14ac:dyDescent="0.3">
      <c r="B7" s="17"/>
      <c r="C7" s="17"/>
      <c r="D7" s="17"/>
      <c r="E7" s="19"/>
      <c r="F7" s="99" t="str">
        <f>IF($D7="","",VLOOKUP($D7,FoodLookup,MATCH(F$4,FoodList!$B$1:$H$1,0),0))</f>
        <v/>
      </c>
      <c r="G7" s="100" t="str">
        <f>IF($D7="","",$E7*VLOOKUP($D7,FoodLookup,MATCH(G$4,FoodList!$B$1:$H$1,0),0))</f>
        <v/>
      </c>
      <c r="H7" s="100" t="str">
        <f>IF($D7="","",$E7*VLOOKUP($D7,FoodLookup,MATCH(H$4,FoodList!$B$1:$H$1,0),0))</f>
        <v/>
      </c>
      <c r="I7" s="100" t="str">
        <f>IF($D7="","",$E7*VLOOKUP($D7,FoodLookup,MATCH(I$4,FoodList!$B$1:$H$1,0),0))</f>
        <v/>
      </c>
      <c r="J7" s="100" t="str">
        <f>IF($D7="","",$E7*VLOOKUP($D7,FoodLookup,MATCH(J$4,FoodList!$B$1:$H$1,0),0))</f>
        <v/>
      </c>
      <c r="K7" s="100" t="str">
        <f>IF($D7="","",$E7*VLOOKUP($D7,FoodLookup,MATCH(K$4,FoodList!$B$1:$H$1,0),0))</f>
        <v/>
      </c>
      <c r="N7" s="43">
        <v>60</v>
      </c>
      <c r="O7" s="41">
        <f>IF(N7="","",CONVERT(N7,"ml","oz"))</f>
        <v>2.0288413621105801</v>
      </c>
      <c r="P7" s="30">
        <f>IF(N7="","",CONVERT(N7,"ml","cup"))</f>
        <v>0.25360517026382251</v>
      </c>
      <c r="R7" s="46" t="s">
        <v>407</v>
      </c>
      <c r="S7" s="47" t="s">
        <v>405</v>
      </c>
    </row>
    <row r="8" spans="2:19" x14ac:dyDescent="0.25">
      <c r="B8" s="17"/>
      <c r="C8" s="17"/>
      <c r="D8" s="17"/>
      <c r="E8" s="19"/>
      <c r="F8" s="99" t="str">
        <f>IF($D8="","",VLOOKUP($D8,FoodLookup,MATCH(F$4,FoodList!$B$1:$H$1,0),0))</f>
        <v/>
      </c>
      <c r="G8" s="100" t="str">
        <f>IF($D8="","",$E8*VLOOKUP($D8,FoodLookup,MATCH(G$4,FoodList!$B$1:$H$1,0),0))</f>
        <v/>
      </c>
      <c r="H8" s="100" t="str">
        <f>IF($D8="","",$E8*VLOOKUP($D8,FoodLookup,MATCH(H$4,FoodList!$B$1:$H$1,0),0))</f>
        <v/>
      </c>
      <c r="I8" s="100" t="str">
        <f>IF($D8="","",$E8*VLOOKUP($D8,FoodLookup,MATCH(I$4,FoodList!$B$1:$H$1,0),0))</f>
        <v/>
      </c>
      <c r="J8" s="100" t="str">
        <f>IF($D8="","",$E8*VLOOKUP($D8,FoodLookup,MATCH(J$4,FoodList!$B$1:$H$1,0),0))</f>
        <v/>
      </c>
      <c r="K8" s="100" t="str">
        <f>IF($D8="","",$E8*VLOOKUP($D8,FoodLookup,MATCH(K$4,FoodList!$B$1:$H$1,0),0))</f>
        <v/>
      </c>
      <c r="N8" s="42" t="s">
        <v>401</v>
      </c>
      <c r="O8" s="40" t="s">
        <v>403</v>
      </c>
      <c r="P8" s="29" t="s">
        <v>402</v>
      </c>
      <c r="R8" s="46" t="s">
        <v>418</v>
      </c>
      <c r="S8" s="47" t="s">
        <v>413</v>
      </c>
    </row>
    <row r="9" spans="2:19" ht="16.5" thickBot="1" x14ac:dyDescent="0.3">
      <c r="B9" s="17"/>
      <c r="C9" s="17"/>
      <c r="D9" s="17"/>
      <c r="E9" s="18"/>
      <c r="F9" s="99" t="str">
        <f>IF($D9="","",VLOOKUP($D9,FoodLookup,MATCH(F$4,FoodList!$B$1:$H$1,0),0))</f>
        <v/>
      </c>
      <c r="G9" s="100" t="str">
        <f>IF($D9="","",$E9*VLOOKUP($D9,FoodLookup,MATCH(G$4,FoodList!$B$1:$H$1,0),0))</f>
        <v/>
      </c>
      <c r="H9" s="100" t="str">
        <f>IF($D9="","",$E9*VLOOKUP($D9,FoodLookup,MATCH(H$4,FoodList!$B$1:$H$1,0),0))</f>
        <v/>
      </c>
      <c r="I9" s="100" t="str">
        <f>IF($D9="","",$E9*VLOOKUP($D9,FoodLookup,MATCH(I$4,FoodList!$B$1:$H$1,0),0))</f>
        <v/>
      </c>
      <c r="J9" s="100" t="str">
        <f>IF($D9="","",$E9*VLOOKUP($D9,FoodLookup,MATCH(J$4,FoodList!$B$1:$H$1,0),0))</f>
        <v/>
      </c>
      <c r="K9" s="100" t="str">
        <f>IF($D9="","",$E9*VLOOKUP($D9,FoodLookup,MATCH(K$4,FoodList!$B$1:$H$1,0),0))</f>
        <v/>
      </c>
      <c r="N9" s="43">
        <v>60</v>
      </c>
      <c r="O9" s="41">
        <f>IF(N9="","",CONVERT(N9,"ml","tbs"))</f>
        <v>4.0576827242211602</v>
      </c>
      <c r="P9" s="30">
        <f>IF(N9="","",CONVERT(N9,"ml","cup"))</f>
        <v>0.25360517026382251</v>
      </c>
      <c r="R9" s="46" t="s">
        <v>419</v>
      </c>
      <c r="S9" s="47" t="s">
        <v>414</v>
      </c>
    </row>
    <row r="10" spans="2:19" x14ac:dyDescent="0.25">
      <c r="B10" s="17"/>
      <c r="C10" s="17"/>
      <c r="D10" s="17"/>
      <c r="E10" s="19"/>
      <c r="F10" s="99" t="str">
        <f>IF($D10="","",VLOOKUP($D10,FoodLookup,MATCH(F$4,FoodList!$B$1:$H$1,0),0))</f>
        <v/>
      </c>
      <c r="G10" s="100" t="str">
        <f>IF($D10="","",$E10*VLOOKUP($D10,FoodLookup,MATCH(G$4,FoodList!$B$1:$H$1,0),0))</f>
        <v/>
      </c>
      <c r="H10" s="100" t="str">
        <f>IF($D10="","",$E10*VLOOKUP($D10,FoodLookup,MATCH(H$4,FoodList!$B$1:$H$1,0),0))</f>
        <v/>
      </c>
      <c r="I10" s="100" t="str">
        <f>IF($D10="","",$E10*VLOOKUP($D10,FoodLookup,MATCH(I$4,FoodList!$B$1:$H$1,0),0))</f>
        <v/>
      </c>
      <c r="J10" s="100" t="str">
        <f>IF($D10="","",$E10*VLOOKUP($D10,FoodLookup,MATCH(J$4,FoodList!$B$1:$H$1,0),0))</f>
        <v/>
      </c>
      <c r="K10" s="100" t="str">
        <f>IF($D10="","",$E10*VLOOKUP($D10,FoodLookup,MATCH(K$4,FoodList!$B$1:$H$1,0),0))</f>
        <v/>
      </c>
      <c r="N10" t="str">
        <f>IF($D6="","",$E6*VLOOKUP($D6,FoodLookup,MATCH(I$4,FoodList!$B$1:$H$1,0),0))</f>
        <v/>
      </c>
      <c r="O10" t="str">
        <f>IF($D6="","",$E6*VLOOKUP($D6,FoodLookup,MATCH(J$4,FoodList!$B$1:$H$1,0),0))</f>
        <v/>
      </c>
      <c r="P10" t="str">
        <f>IF($D6="","",$E6*VLOOKUP($D6,FoodLookup,MATCH(K$4,FoodList!$B$1:$H$1,0),0))</f>
        <v/>
      </c>
      <c r="R10" s="46" t="s">
        <v>420</v>
      </c>
      <c r="S10" s="47" t="s">
        <v>427</v>
      </c>
    </row>
    <row r="11" spans="2:19" x14ac:dyDescent="0.25">
      <c r="B11" s="17"/>
      <c r="C11" s="17"/>
      <c r="D11" s="17"/>
      <c r="E11" s="19"/>
      <c r="F11" s="99" t="str">
        <f>IF($D11="","",VLOOKUP($D11,FoodLookup,MATCH(F$4,FoodList!$B$1:$H$1,0),0))</f>
        <v/>
      </c>
      <c r="G11" s="100" t="str">
        <f>IF($D11="","",$E11*VLOOKUP($D11,FoodLookup,MATCH(G$4,FoodList!$B$1:$H$1,0),0))</f>
        <v/>
      </c>
      <c r="H11" s="100" t="str">
        <f>IF($D11="","",$E11*VLOOKUP($D11,FoodLookup,MATCH(H$4,FoodList!$B$1:$H$1,0),0))</f>
        <v/>
      </c>
      <c r="I11" s="100" t="str">
        <f>IF($D11="","",$E11*VLOOKUP($D11,FoodLookup,MATCH(I$4,FoodList!$B$1:$H$1,0),0))</f>
        <v/>
      </c>
      <c r="J11" s="100" t="str">
        <f>IF($D11="","",$E11*VLOOKUP($D11,FoodLookup,MATCH(J$4,FoodList!$B$1:$H$1,0),0))</f>
        <v/>
      </c>
      <c r="K11" s="100" t="str">
        <f>IF($D11="","",$E11*VLOOKUP($D11,FoodLookup,MATCH(K$4,FoodList!$B$1:$H$1,0),0))</f>
        <v/>
      </c>
      <c r="R11" s="46" t="s">
        <v>406</v>
      </c>
      <c r="S11" s="47" t="s">
        <v>415</v>
      </c>
    </row>
    <row r="12" spans="2:19" x14ac:dyDescent="0.25">
      <c r="B12" s="17"/>
      <c r="C12" s="17"/>
      <c r="D12" s="17"/>
      <c r="E12" s="18"/>
      <c r="F12" s="99" t="str">
        <f>IF($D12="","",VLOOKUP($D12,FoodLookup,MATCH(F$4,FoodList!$B$1:$H$1,0),0))</f>
        <v/>
      </c>
      <c r="G12" s="100" t="str">
        <f>IF($D12="","",$E12*VLOOKUP($D12,FoodLookup,MATCH(G$4,FoodList!$B$1:$H$1,0),0))</f>
        <v/>
      </c>
      <c r="H12" s="100" t="str">
        <f>IF($D12="","",$E12*VLOOKUP($D12,FoodLookup,MATCH(H$4,FoodList!$B$1:$H$1,0),0))</f>
        <v/>
      </c>
      <c r="I12" s="100" t="str">
        <f>IF($D12="","",$E12*VLOOKUP($D12,FoodLookup,MATCH(I$4,FoodList!$B$1:$H$1,0),0))</f>
        <v/>
      </c>
      <c r="J12" s="100" t="str">
        <f>IF($D12="","",$E12*VLOOKUP($D12,FoodLookup,MATCH(J$4,FoodList!$B$1:$H$1,0),0))</f>
        <v/>
      </c>
      <c r="K12" s="100" t="str">
        <f>IF($D12="","",$E12*VLOOKUP($D12,FoodLookup,MATCH(K$4,FoodList!$B$1:$H$1,0),0))</f>
        <v/>
      </c>
      <c r="R12" s="46" t="s">
        <v>421</v>
      </c>
      <c r="S12" s="47" t="s">
        <v>416</v>
      </c>
    </row>
    <row r="13" spans="2:19" x14ac:dyDescent="0.25">
      <c r="B13" s="17"/>
      <c r="C13" s="17"/>
      <c r="D13" s="17"/>
      <c r="E13" s="18"/>
      <c r="F13" s="99" t="str">
        <f>IF($D13="","",VLOOKUP($D13,FoodLookup,MATCH(F$4,FoodList!$B$1:$H$1,0),0))</f>
        <v/>
      </c>
      <c r="G13" s="100" t="str">
        <f>IF($D13="","",$E13*VLOOKUP($D13,FoodLookup,MATCH(G$4,FoodList!$B$1:$H$1,0),0))</f>
        <v/>
      </c>
      <c r="H13" s="100" t="str">
        <f>IF($D13="","",$E13*VLOOKUP($D13,FoodLookup,MATCH(H$4,FoodList!$B$1:$H$1,0),0))</f>
        <v/>
      </c>
      <c r="I13" s="100" t="str">
        <f>IF($D13="","",$E13*VLOOKUP($D13,FoodLookup,MATCH(I$4,FoodList!$B$1:$H$1,0),0))</f>
        <v/>
      </c>
      <c r="J13" s="100" t="str">
        <f>IF($D13="","",$E13*VLOOKUP($D13,FoodLookup,MATCH(J$4,FoodList!$B$1:$H$1,0),0))</f>
        <v/>
      </c>
      <c r="K13" s="100" t="str">
        <f>IF($D13="","",$E13*VLOOKUP($D13,FoodLookup,MATCH(K$4,FoodList!$B$1:$H$1,0),0))</f>
        <v/>
      </c>
      <c r="R13" s="46" t="s">
        <v>409</v>
      </c>
      <c r="S13" s="47" t="s">
        <v>410</v>
      </c>
    </row>
    <row r="14" spans="2:19" ht="16.5" thickBot="1" x14ac:dyDescent="0.3">
      <c r="B14" s="17"/>
      <c r="C14" s="17"/>
      <c r="D14" s="17"/>
      <c r="E14" s="19"/>
      <c r="F14" s="99" t="str">
        <f>IF($D14="","",VLOOKUP($D14,FoodLookup,MATCH(F$4,FoodList!$B$1:$H$1,0),0))</f>
        <v/>
      </c>
      <c r="G14" s="100" t="str">
        <f>IF($D14="","",$E14*VLOOKUP($D14,FoodLookup,MATCH(G$4,FoodList!$B$1:$H$1,0),0))</f>
        <v/>
      </c>
      <c r="H14" s="100" t="str">
        <f>IF($D14="","",$E14*VLOOKUP($D14,FoodLookup,MATCH(H$4,FoodList!$B$1:$H$1,0),0))</f>
        <v/>
      </c>
      <c r="I14" s="100" t="str">
        <f>IF($D14="","",$E14*VLOOKUP($D14,FoodLookup,MATCH(I$4,FoodList!$B$1:$H$1,0),0))</f>
        <v/>
      </c>
      <c r="J14" s="100" t="str">
        <f>IF($D14="","",$E14*VLOOKUP($D14,FoodLookup,MATCH(J$4,FoodList!$B$1:$H$1,0),0))</f>
        <v/>
      </c>
      <c r="K14" s="100" t="str">
        <f>IF($D14="","",$E14*VLOOKUP($D14,FoodLookup,MATCH(K$4,FoodList!$B$1:$H$1,0),0))</f>
        <v/>
      </c>
      <c r="R14" s="48" t="s">
        <v>424</v>
      </c>
      <c r="S14" s="49" t="s">
        <v>417</v>
      </c>
    </row>
    <row r="15" spans="2:19" x14ac:dyDescent="0.25">
      <c r="B15" s="17"/>
      <c r="C15" s="17"/>
      <c r="D15" s="17"/>
      <c r="E15" s="19"/>
      <c r="F15" s="99" t="str">
        <f>IF($D15="","",VLOOKUP($D15,FoodLookup,MATCH(F$4,FoodList!$B$1:$H$1,0),0))</f>
        <v/>
      </c>
      <c r="G15" s="100" t="str">
        <f>IF($D15="","",$E15*VLOOKUP($D15,FoodLookup,MATCH(G$4,FoodList!$B$1:$H$1,0),0))</f>
        <v/>
      </c>
      <c r="H15" s="100" t="str">
        <f>IF($D15="","",$E15*VLOOKUP($D15,FoodLookup,MATCH(H$4,FoodList!$B$1:$H$1,0),0))</f>
        <v/>
      </c>
      <c r="I15" s="100" t="str">
        <f>IF($D15="","",$E15*VLOOKUP($D15,FoodLookup,MATCH(I$4,FoodList!$B$1:$H$1,0),0))</f>
        <v/>
      </c>
      <c r="J15" s="100" t="str">
        <f>IF($D15="","",$E15*VLOOKUP($D15,FoodLookup,MATCH(J$4,FoodList!$B$1:$H$1,0),0))</f>
        <v/>
      </c>
      <c r="K15" s="100" t="str">
        <f>IF($D15="","",$E15*VLOOKUP($D15,FoodLookup,MATCH(K$4,FoodList!$B$1:$H$1,0),0))</f>
        <v/>
      </c>
    </row>
    <row r="16" spans="2:19" x14ac:dyDescent="0.25">
      <c r="B16" s="17"/>
      <c r="C16" s="17"/>
      <c r="D16" s="17"/>
      <c r="E16" s="19"/>
      <c r="F16" s="99" t="str">
        <f>IF($D16="","",VLOOKUP($D16,FoodLookup,MATCH(F$4,FoodList!$B$1:$H$1,0),0))</f>
        <v/>
      </c>
      <c r="G16" s="100" t="str">
        <f>IF($D16="","",$E16*VLOOKUP($D16,FoodLookup,MATCH(G$4,FoodList!$B$1:$H$1,0),0))</f>
        <v/>
      </c>
      <c r="H16" s="100" t="str">
        <f>IF($D16="","",$E16*VLOOKUP($D16,FoodLookup,MATCH(H$4,FoodList!$B$1:$H$1,0),0))</f>
        <v/>
      </c>
      <c r="I16" s="100" t="str">
        <f>IF($D16="","",$E16*VLOOKUP($D16,FoodLookup,MATCH(I$4,FoodList!$B$1:$H$1,0),0))</f>
        <v/>
      </c>
      <c r="J16" s="100" t="str">
        <f>IF($D16="","",$E16*VLOOKUP($D16,FoodLookup,MATCH(J$4,FoodList!$B$1:$H$1,0),0))</f>
        <v/>
      </c>
      <c r="K16" s="100" t="str">
        <f>IF($D16="","",$E16*VLOOKUP($D16,FoodLookup,MATCH(K$4,FoodList!$B$1:$H$1,0),0))</f>
        <v/>
      </c>
      <c r="R16" s="10"/>
    </row>
    <row r="17" spans="2:14" x14ac:dyDescent="0.25">
      <c r="B17" s="20"/>
      <c r="C17" s="20"/>
      <c r="D17" s="20"/>
      <c r="E17" s="19"/>
      <c r="F17" s="99" t="str">
        <f>IF($D17="","",VLOOKUP($D17,FoodLookup,MATCH(F$4,FoodList!$B$1:$H$1,0),0))</f>
        <v/>
      </c>
      <c r="G17" s="100" t="str">
        <f>IF($D17="","",$E17*VLOOKUP($D17,FoodLookup,MATCH(G$4,FoodList!$B$1:$H$1,0),0))</f>
        <v/>
      </c>
      <c r="H17" s="100" t="str">
        <f>IF($D17="","",$E17*VLOOKUP($D17,FoodLookup,MATCH(H$4,FoodList!$B$1:$H$1,0),0))</f>
        <v/>
      </c>
      <c r="I17" s="100" t="str">
        <f>IF($D17="","",$E17*VLOOKUP($D17,FoodLookup,MATCH(I$4,FoodList!$B$1:$H$1,0),0))</f>
        <v/>
      </c>
      <c r="J17" s="100" t="str">
        <f>IF($D17="","",$E17*VLOOKUP($D17,FoodLookup,MATCH(J$4,FoodList!$B$1:$H$1,0),0))</f>
        <v/>
      </c>
      <c r="K17" s="100" t="str">
        <f>IF($D17="","",$E17*VLOOKUP($D17,FoodLookup,MATCH(K$4,FoodList!$B$1:$H$1,0),0))</f>
        <v/>
      </c>
    </row>
    <row r="18" spans="2:14" x14ac:dyDescent="0.25">
      <c r="B18" s="20"/>
      <c r="C18" s="20"/>
      <c r="D18" s="20"/>
      <c r="E18" s="19"/>
      <c r="F18" s="99" t="str">
        <f>IF($D18="","",VLOOKUP($D18,FoodLookup,MATCH(F$4,FoodList!$B$1:$H$1,0),0))</f>
        <v/>
      </c>
      <c r="G18" s="100" t="str">
        <f>IF($D18="","",$E18*VLOOKUP($D18,FoodLookup,MATCH(G$4,FoodList!$B$1:$H$1,0),0))</f>
        <v/>
      </c>
      <c r="H18" s="100" t="str">
        <f>IF($D18="","",$E18*VLOOKUP($D18,FoodLookup,MATCH(H$4,FoodList!$B$1:$H$1,0),0))</f>
        <v/>
      </c>
      <c r="I18" s="100" t="str">
        <f>IF($D18="","",$E18*VLOOKUP($D18,FoodLookup,MATCH(I$4,FoodList!$B$1:$H$1,0),0))</f>
        <v/>
      </c>
      <c r="J18" s="100" t="str">
        <f>IF($D18="","",$E18*VLOOKUP($D18,FoodLookup,MATCH(J$4,FoodList!$B$1:$H$1,0),0))</f>
        <v/>
      </c>
      <c r="K18" s="100" t="str">
        <f>IF($D18="","",$E18*VLOOKUP($D18,FoodLookup,MATCH(K$4,FoodList!$B$1:$H$1,0),0))</f>
        <v/>
      </c>
    </row>
    <row r="19" spans="2:14" x14ac:dyDescent="0.25">
      <c r="B19" s="21"/>
      <c r="C19" s="21"/>
      <c r="D19" s="21"/>
      <c r="E19" s="19"/>
      <c r="F19" s="99" t="str">
        <f>IF($D19="","",VLOOKUP($D19,FoodLookup,MATCH(F$4,FoodList!$B$1:$H$1,0),0))</f>
        <v/>
      </c>
      <c r="G19" s="100" t="str">
        <f>IF($D19="","",$E19*VLOOKUP($D19,FoodLookup,MATCH(G$4,FoodList!$B$1:$H$1,0),0))</f>
        <v/>
      </c>
      <c r="H19" s="100" t="str">
        <f>IF($D19="","",$E19*VLOOKUP($D19,FoodLookup,MATCH(H$4,FoodList!$B$1:$H$1,0),0))</f>
        <v/>
      </c>
      <c r="I19" s="100" t="str">
        <f>IF($D19="","",$E19*VLOOKUP($D19,FoodLookup,MATCH(I$4,FoodList!$B$1:$H$1,0),0))</f>
        <v/>
      </c>
      <c r="J19" s="100" t="str">
        <f>IF($D19="","",$E19*VLOOKUP($D19,FoodLookup,MATCH(J$4,FoodList!$B$1:$H$1,0),0))</f>
        <v/>
      </c>
      <c r="K19" s="100" t="str">
        <f>IF($D19="","",$E19*VLOOKUP($D19,FoodLookup,MATCH(K$4,FoodList!$B$1:$H$1,0),0))</f>
        <v/>
      </c>
      <c r="N19" s="2"/>
    </row>
    <row r="20" spans="2:14" x14ac:dyDescent="0.25">
      <c r="B20" s="21"/>
      <c r="C20" s="21"/>
      <c r="D20" s="21"/>
      <c r="E20" s="19"/>
      <c r="F20" s="99" t="str">
        <f>IF($D20="","",VLOOKUP($D20,FoodLookup,MATCH(F$4,FoodList!$B$1:$H$1,0),0))</f>
        <v/>
      </c>
      <c r="G20" s="100" t="str">
        <f>IF($D20="","",$E20*VLOOKUP($D20,FoodLookup,MATCH(G$4,FoodList!$B$1:$H$1,0),0))</f>
        <v/>
      </c>
      <c r="H20" s="100" t="str">
        <f>IF($D20="","",$E20*VLOOKUP($D20,FoodLookup,MATCH(H$4,FoodList!$B$1:$H$1,0),0))</f>
        <v/>
      </c>
      <c r="I20" s="100" t="str">
        <f>IF($D20="","",$E20*VLOOKUP($D20,FoodLookup,MATCH(I$4,FoodList!$B$1:$H$1,0),0))</f>
        <v/>
      </c>
      <c r="J20" s="100" t="str">
        <f>IF($D20="","",$E20*VLOOKUP($D20,FoodLookup,MATCH(J$4,FoodList!$B$1:$H$1,0),0))</f>
        <v/>
      </c>
      <c r="K20" s="100" t="str">
        <f>IF($D20="","",$E20*VLOOKUP($D20,FoodLookup,MATCH(K$4,FoodList!$B$1:$H$1,0),0))</f>
        <v/>
      </c>
    </row>
    <row r="21" spans="2:14" x14ac:dyDescent="0.25">
      <c r="B21" s="21"/>
      <c r="C21" s="21"/>
      <c r="D21" s="21"/>
      <c r="E21" s="19"/>
      <c r="F21" s="99" t="str">
        <f>IF($D21="","",VLOOKUP($D21,FoodLookup,MATCH(F$4,FoodList!$B$1:$H$1,0),0))</f>
        <v/>
      </c>
      <c r="G21" s="100" t="str">
        <f>IF($D21="","",$E21*VLOOKUP($D21,FoodLookup,MATCH(G$4,FoodList!$B$1:$H$1,0),0))</f>
        <v/>
      </c>
      <c r="H21" s="100" t="str">
        <f>IF($D21="","",$E21*VLOOKUP($D21,FoodLookup,MATCH(H$4,FoodList!$B$1:$H$1,0),0))</f>
        <v/>
      </c>
      <c r="I21" s="100" t="str">
        <f>IF($D21="","",$E21*VLOOKUP($D21,FoodLookup,MATCH(I$4,FoodList!$B$1:$H$1,0),0))</f>
        <v/>
      </c>
      <c r="J21" s="100" t="str">
        <f>IF($D21="","",$E21*VLOOKUP($D21,FoodLookup,MATCH(J$4,FoodList!$B$1:$H$1,0),0))</f>
        <v/>
      </c>
      <c r="K21" s="100" t="str">
        <f>IF($D21="","",$E21*VLOOKUP($D21,FoodLookup,MATCH(K$4,FoodList!$B$1:$H$1,0),0))</f>
        <v/>
      </c>
    </row>
    <row r="22" spans="2:14" x14ac:dyDescent="0.25">
      <c r="B22" s="21"/>
      <c r="C22" s="21"/>
      <c r="D22" s="21"/>
      <c r="E22" s="19"/>
      <c r="F22" s="99" t="str">
        <f>IF($D22="","",VLOOKUP($D22,FoodLookup,MATCH(F$4,FoodList!$B$1:$H$1,0),0))</f>
        <v/>
      </c>
      <c r="G22" s="100" t="str">
        <f>IF($D22="","",$E22*VLOOKUP($D22,FoodLookup,MATCH(G$4,FoodList!$B$1:$H$1,0),0))</f>
        <v/>
      </c>
      <c r="H22" s="100" t="str">
        <f>IF($D22="","",$E22*VLOOKUP($D22,FoodLookup,MATCH(H$4,FoodList!$B$1:$H$1,0),0))</f>
        <v/>
      </c>
      <c r="I22" s="100" t="str">
        <f>IF($D22="","",$E22*VLOOKUP($D22,FoodLookup,MATCH(I$4,FoodList!$B$1:$H$1,0),0))</f>
        <v/>
      </c>
      <c r="J22" s="100" t="str">
        <f>IF($D22="","",$E22*VLOOKUP($D22,FoodLookup,MATCH(J$4,FoodList!$B$1:$H$1,0),0))</f>
        <v/>
      </c>
      <c r="K22" s="100" t="str">
        <f>IF($D22="","",$E22*VLOOKUP($D22,FoodLookup,MATCH(K$4,FoodList!$B$1:$H$1,0),0))</f>
        <v/>
      </c>
    </row>
    <row r="23" spans="2:14" x14ac:dyDescent="0.25">
      <c r="B23" s="21"/>
      <c r="C23" s="21"/>
      <c r="D23" s="21"/>
      <c r="E23" s="19"/>
      <c r="F23" s="99" t="str">
        <f>IF($D23="","",VLOOKUP($D23,FoodLookup,MATCH(F$4,FoodList!$B$1:$H$1,0),0))</f>
        <v/>
      </c>
      <c r="G23" s="100" t="str">
        <f>IF($D23="","",$E23*VLOOKUP($D23,FoodLookup,MATCH(G$4,FoodList!$B$1:$H$1,0),0))</f>
        <v/>
      </c>
      <c r="H23" s="100" t="str">
        <f>IF($D23="","",$E23*VLOOKUP($D23,FoodLookup,MATCH(H$4,FoodList!$B$1:$H$1,0),0))</f>
        <v/>
      </c>
      <c r="I23" s="100" t="str">
        <f>IF($D23="","",$E23*VLOOKUP($D23,FoodLookup,MATCH(I$4,FoodList!$B$1:$H$1,0),0))</f>
        <v/>
      </c>
      <c r="J23" s="100" t="str">
        <f>IF($D23="","",$E23*VLOOKUP($D23,FoodLookup,MATCH(J$4,FoodList!$B$1:$H$1,0),0))</f>
        <v/>
      </c>
      <c r="K23" s="100" t="str">
        <f>IF($D23="","",$E23*VLOOKUP($D23,FoodLookup,MATCH(K$4,FoodList!$B$1:$H$1,0),0))</f>
        <v/>
      </c>
    </row>
    <row r="24" spans="2:14" x14ac:dyDescent="0.25">
      <c r="B24" s="21"/>
      <c r="C24" s="21"/>
      <c r="D24" s="21"/>
      <c r="E24" s="19"/>
      <c r="F24" s="99" t="str">
        <f>IF($D24="","",VLOOKUP($D24,FoodLookup,MATCH(F$4,FoodList!$B$1:$H$1,0),0))</f>
        <v/>
      </c>
      <c r="G24" s="100" t="str">
        <f>IF($D24="","",$E24*VLOOKUP($D24,FoodLookup,MATCH(G$4,FoodList!$B$1:$H$1,0),0))</f>
        <v/>
      </c>
      <c r="H24" s="100" t="str">
        <f>IF($D24="","",$E24*VLOOKUP($D24,FoodLookup,MATCH(H$4,FoodList!$B$1:$H$1,0),0))</f>
        <v/>
      </c>
      <c r="I24" s="100" t="str">
        <f>IF($D24="","",$E24*VLOOKUP($D24,FoodLookup,MATCH(I$4,FoodList!$B$1:$H$1,0),0))</f>
        <v/>
      </c>
      <c r="J24" s="100" t="str">
        <f>IF($D24="","",$E24*VLOOKUP($D24,FoodLookup,MATCH(J$4,FoodList!$B$1:$H$1,0),0))</f>
        <v/>
      </c>
      <c r="K24" s="100" t="str">
        <f>IF($D24="","",$E24*VLOOKUP($D24,FoodLookup,MATCH(K$4,FoodList!$B$1:$H$1,0),0))</f>
        <v/>
      </c>
    </row>
    <row r="25" spans="2:14" x14ac:dyDescent="0.25">
      <c r="B25" s="21"/>
      <c r="C25" s="21"/>
      <c r="D25" s="21"/>
      <c r="E25" s="19"/>
      <c r="F25" s="99" t="str">
        <f>IF($D25="","",VLOOKUP($D25,FoodLookup,MATCH(F$4,FoodList!$B$1:$H$1,0),0))</f>
        <v/>
      </c>
      <c r="G25" s="100" t="str">
        <f>IF($D25="","",$E25*VLOOKUP($D25,FoodLookup,MATCH(G$4,FoodList!$B$1:$H$1,0),0))</f>
        <v/>
      </c>
      <c r="H25" s="100" t="str">
        <f>IF($D25="","",$E25*VLOOKUP($D25,FoodLookup,MATCH(H$4,FoodList!$B$1:$H$1,0),0))</f>
        <v/>
      </c>
      <c r="I25" s="100" t="str">
        <f>IF($D25="","",$E25*VLOOKUP($D25,FoodLookup,MATCH(I$4,FoodList!$B$1:$H$1,0),0))</f>
        <v/>
      </c>
      <c r="J25" s="100" t="str">
        <f>IF($D25="","",$E25*VLOOKUP($D25,FoodLookup,MATCH(J$4,FoodList!$B$1:$H$1,0),0))</f>
        <v/>
      </c>
      <c r="K25" s="100" t="str">
        <f>IF($D25="","",$E25*VLOOKUP($D25,FoodLookup,MATCH(K$4,FoodList!$B$1:$H$1,0),0))</f>
        <v/>
      </c>
    </row>
    <row r="26" spans="2:14" x14ac:dyDescent="0.25">
      <c r="B26" s="21"/>
      <c r="C26" s="21"/>
      <c r="D26" s="21"/>
      <c r="E26" s="19"/>
      <c r="F26" s="99" t="str">
        <f>IF($D26="","",VLOOKUP($D26,FoodLookup,MATCH(F$4,FoodList!$B$1:$H$1,0),0))</f>
        <v/>
      </c>
      <c r="G26" s="100" t="str">
        <f>IF($D26="","",$E26*VLOOKUP($D26,FoodLookup,MATCH(G$4,FoodList!$B$1:$H$1,0),0))</f>
        <v/>
      </c>
      <c r="H26" s="100" t="str">
        <f>IF($D26="","",$E26*VLOOKUP($D26,FoodLookup,MATCH(H$4,FoodList!$B$1:$H$1,0),0))</f>
        <v/>
      </c>
      <c r="I26" s="100" t="str">
        <f>IF($D26="","",$E26*VLOOKUP($D26,FoodLookup,MATCH(I$4,FoodList!$B$1:$H$1,0),0))</f>
        <v/>
      </c>
      <c r="J26" s="100" t="str">
        <f>IF($D26="","",$E26*VLOOKUP($D26,FoodLookup,MATCH(J$4,FoodList!$B$1:$H$1,0),0))</f>
        <v/>
      </c>
      <c r="K26" s="100" t="str">
        <f>IF($D26="","",$E26*VLOOKUP($D26,FoodLookup,MATCH(K$4,FoodList!$B$1:$H$1,0),0))</f>
        <v/>
      </c>
    </row>
    <row r="27" spans="2:14" ht="6" customHeight="1" x14ac:dyDescent="0.25">
      <c r="G27" s="77"/>
      <c r="H27" s="77"/>
      <c r="I27" s="77"/>
      <c r="J27" s="77"/>
      <c r="K27" s="77"/>
      <c r="N27" s="2"/>
    </row>
    <row r="28" spans="2:14" x14ac:dyDescent="0.25">
      <c r="E28" s="23"/>
      <c r="F28" s="6" t="s">
        <v>428</v>
      </c>
      <c r="G28" s="78">
        <f>SUM(G5:G26)</f>
        <v>0</v>
      </c>
      <c r="H28" s="78">
        <f t="shared" ref="H28:K28" si="0">SUM(H5:H26)</f>
        <v>0</v>
      </c>
      <c r="I28" s="78">
        <f t="shared" si="0"/>
        <v>0</v>
      </c>
      <c r="J28" s="78">
        <f t="shared" si="0"/>
        <v>0</v>
      </c>
      <c r="K28" s="78">
        <f t="shared" si="0"/>
        <v>0</v>
      </c>
    </row>
    <row r="29" spans="2:14" ht="5.25" customHeight="1" x14ac:dyDescent="0.25"/>
  </sheetData>
  <conditionalFormatting sqref="F2">
    <cfRule type="cellIs" dxfId="1" priority="1" operator="lessThan">
      <formula>0</formula>
    </cfRule>
  </conditionalFormatting>
  <dataValidations count="3">
    <dataValidation type="list" allowBlank="1" showInputMessage="1" sqref="C5:C26">
      <formula1>Category</formula1>
    </dataValidation>
    <dataValidation type="list" allowBlank="1" showInputMessage="1" sqref="B5:B26">
      <formula1>Meals</formula1>
    </dataValidation>
    <dataValidation type="list" allowBlank="1" showInputMessage="1" sqref="D5:D26">
      <formula1>OFFSET(CatStart,MATCH(C5,CatCol,0)-1,1,COUNTIF(CatCol,C5),1)</formula1>
    </dataValidation>
  </dataValidations>
  <pageMargins left="0.75" right="0.75" top="1" bottom="1" header="0.5" footer="0.5"/>
  <pageSetup orientation="landscape" r:id="rId1"/>
  <headerFooter alignWithMargins="0">
    <oddFooter>&amp;Lwww.contextures.com&amp;R&amp;D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AddData">
                <anchor moveWithCells="1">
                  <from>
                    <xdr:col>2</xdr:col>
                    <xdr:colOff>914400</xdr:colOff>
                    <xdr:row>0</xdr:row>
                    <xdr:rowOff>66675</xdr:rowOff>
                  </from>
                  <to>
                    <xdr:col>3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Input2"/>
  <dimension ref="B1:S29"/>
  <sheetViews>
    <sheetView showGridLines="0" zoomScaleNormal="100" workbookViewId="0">
      <selection activeCell="E12" sqref="E12"/>
    </sheetView>
  </sheetViews>
  <sheetFormatPr defaultRowHeight="15.75" x14ac:dyDescent="0.25"/>
  <cols>
    <col min="1" max="1" width="3.140625" customWidth="1"/>
    <col min="2" max="2" width="13.28515625" style="5" customWidth="1"/>
    <col min="3" max="3" width="16.85546875" style="5" customWidth="1"/>
    <col min="4" max="4" width="33.28515625" style="5" customWidth="1"/>
    <col min="5" max="5" width="10.7109375" style="5" customWidth="1"/>
    <col min="6" max="6" width="10.140625" style="5" customWidth="1"/>
    <col min="7" max="11" width="10.42578125" style="2" customWidth="1"/>
    <col min="12" max="12" width="3.28515625" style="2" customWidth="1"/>
    <col min="13" max="13" width="2" style="2" customWidth="1"/>
    <col min="14" max="16" width="7.42578125" customWidth="1"/>
    <col min="17" max="17" width="1.85546875" customWidth="1"/>
    <col min="22" max="22" width="4" bestFit="1" customWidth="1"/>
    <col min="23" max="23" width="3" bestFit="1" customWidth="1"/>
  </cols>
  <sheetData>
    <row r="1" spans="2:19" ht="6" customHeight="1" x14ac:dyDescent="0.25"/>
    <row r="2" spans="2:19" ht="16.5" thickBot="1" x14ac:dyDescent="0.3">
      <c r="B2" s="31"/>
      <c r="C2" s="32" t="s">
        <v>26</v>
      </c>
      <c r="D2" s="33" t="s">
        <v>385</v>
      </c>
      <c r="E2" s="22">
        <v>1550</v>
      </c>
      <c r="F2" s="4">
        <f>E2-G28</f>
        <v>1550</v>
      </c>
      <c r="G2" s="32" t="s">
        <v>386</v>
      </c>
      <c r="H2" s="32"/>
      <c r="I2" s="32"/>
      <c r="J2" s="32"/>
      <c r="K2" s="32"/>
      <c r="N2" s="27" t="s">
        <v>396</v>
      </c>
      <c r="O2" s="27"/>
      <c r="P2" s="27"/>
      <c r="R2" s="27" t="s">
        <v>404</v>
      </c>
      <c r="S2" s="27"/>
    </row>
    <row r="3" spans="2:19" ht="18.75" customHeight="1" thickBot="1" x14ac:dyDescent="0.3">
      <c r="N3" s="28" t="s">
        <v>398</v>
      </c>
      <c r="O3" s="28" t="s">
        <v>399</v>
      </c>
      <c r="P3" s="28" t="s">
        <v>399</v>
      </c>
      <c r="R3" s="44" t="s">
        <v>411</v>
      </c>
      <c r="S3" s="45" t="s">
        <v>426</v>
      </c>
    </row>
    <row r="4" spans="2:19" x14ac:dyDescent="0.25">
      <c r="B4" s="3" t="s">
        <v>377</v>
      </c>
      <c r="C4" s="3" t="s">
        <v>27</v>
      </c>
      <c r="D4" s="3" t="s">
        <v>28</v>
      </c>
      <c r="E4" s="3" t="s">
        <v>1289</v>
      </c>
      <c r="F4" s="3" t="str">
        <f>FoodList!C1</f>
        <v>Measure</v>
      </c>
      <c r="G4" s="3" t="str">
        <f>FoodList!D1</f>
        <v>Calories</v>
      </c>
      <c r="H4" s="3" t="str">
        <f>FoodList!E1</f>
        <v>Protein</v>
      </c>
      <c r="I4" s="3" t="str">
        <f>FoodList!F1</f>
        <v>Fat</v>
      </c>
      <c r="J4" s="3" t="str">
        <f>FoodList!G1</f>
        <v>Carbs</v>
      </c>
      <c r="K4" s="3" t="str">
        <f>FoodList!H1</f>
        <v>Fibre</v>
      </c>
      <c r="N4" s="42" t="s">
        <v>397</v>
      </c>
      <c r="O4" s="40" t="s">
        <v>400</v>
      </c>
      <c r="P4" s="29" t="s">
        <v>441</v>
      </c>
      <c r="R4" s="46" t="s">
        <v>408</v>
      </c>
      <c r="S4" s="47" t="s">
        <v>425</v>
      </c>
    </row>
    <row r="5" spans="2:19" ht="16.5" thickBot="1" x14ac:dyDescent="0.3">
      <c r="B5" s="17"/>
      <c r="C5" s="17"/>
      <c r="D5" s="17"/>
      <c r="E5" s="18"/>
      <c r="F5" s="99" t="str">
        <f>IF($D5="","",VLOOKUP($D5,FoodLookup,MATCH(F$4,FoodList!$B$1:$H$1,0),0))</f>
        <v/>
      </c>
      <c r="G5" s="100" t="str">
        <f>IF($D5="","",$E5*VLOOKUP($D5,FoodLookup,MATCH(G$4,FoodList!$B$1:$H$1,0),0))</f>
        <v/>
      </c>
      <c r="H5" s="100" t="str">
        <f>IF($D5="","",$E5*VLOOKUP($D5,FoodLookup,MATCH(H$4,FoodList!$B$1:$H$1,0),0))</f>
        <v/>
      </c>
      <c r="I5" s="100" t="str">
        <f>IF($D5="","",$E5*VLOOKUP($D5,FoodLookup,MATCH(I$4,FoodList!$B$1:$H$1,0),0))</f>
        <v/>
      </c>
      <c r="J5" s="100" t="str">
        <f>IF($D5="","",$E5*VLOOKUP($D5,FoodLookup,MATCH(J$4,FoodList!$B$1:$H$1,0),0))</f>
        <v/>
      </c>
      <c r="K5" s="100" t="str">
        <f>IF($D5="","",$E5*VLOOKUP($D5,FoodLookup,MATCH(K$4,FoodList!$B$1:$H$1,0),0))</f>
        <v/>
      </c>
      <c r="N5" s="43">
        <v>225</v>
      </c>
      <c r="O5" s="41">
        <f>IF(N5="","",CONVERT(N5,"g","ozm"))</f>
        <v>7.9366414386555926</v>
      </c>
      <c r="P5" s="30">
        <f>IF(N5="","",CONVERT(N5,"g","lbm"))</f>
        <v>0.49604008991597454</v>
      </c>
      <c r="R5" s="48" t="s">
        <v>422</v>
      </c>
      <c r="S5" s="49" t="s">
        <v>429</v>
      </c>
    </row>
    <row r="6" spans="2:19" x14ac:dyDescent="0.25">
      <c r="B6" s="17"/>
      <c r="C6" s="17"/>
      <c r="D6" s="17"/>
      <c r="E6" s="19"/>
      <c r="F6" s="99" t="str">
        <f>IF($D6="","",VLOOKUP($D6,FoodLookup,MATCH(F$4,FoodList!$B$1:$H$1,0),0))</f>
        <v/>
      </c>
      <c r="G6" s="100" t="str">
        <f>IF($D6="","",$E6*VLOOKUP($D6,FoodLookup,MATCH(G$4,FoodList!$B$1:$H$1,0),0))</f>
        <v/>
      </c>
      <c r="H6" s="100" t="str">
        <f>IF($D6="","",$E6*VLOOKUP($D6,FoodLookup,MATCH(H$4,FoodList!$B$1:$H$1,0),0))</f>
        <v/>
      </c>
      <c r="I6" s="100" t="str">
        <f>IF($D6="","",$E6*VLOOKUP($D6,FoodLookup,MATCH(I$4,FoodList!$B$1:$H$1,0),0))</f>
        <v/>
      </c>
      <c r="J6" s="100" t="str">
        <f>IF($D6="","",$E6*VLOOKUP($D6,FoodLookup,MATCH(J$4,FoodList!$B$1:$H$1,0),0))</f>
        <v/>
      </c>
      <c r="K6" s="100" t="str">
        <f>IF($D6="","",$E6*VLOOKUP($D6,FoodLookup,MATCH(K$4,FoodList!$B$1:$H$1,0),0))</f>
        <v/>
      </c>
      <c r="N6" s="42" t="s">
        <v>401</v>
      </c>
      <c r="O6" s="40" t="s">
        <v>400</v>
      </c>
      <c r="P6" s="29" t="s">
        <v>402</v>
      </c>
      <c r="R6" s="44" t="s">
        <v>423</v>
      </c>
      <c r="S6" s="45" t="s">
        <v>412</v>
      </c>
    </row>
    <row r="7" spans="2:19" ht="16.5" thickBot="1" x14ac:dyDescent="0.3">
      <c r="B7" s="17"/>
      <c r="C7" s="17"/>
      <c r="D7" s="17"/>
      <c r="E7" s="19"/>
      <c r="F7" s="99" t="str">
        <f>IF($D7="","",VLOOKUP($D7,FoodLookup,MATCH(F$4,FoodList!$B$1:$H$1,0),0))</f>
        <v/>
      </c>
      <c r="G7" s="100" t="str">
        <f>IF($D7="","",$E7*VLOOKUP($D7,FoodLookup,MATCH(G$4,FoodList!$B$1:$H$1,0),0))</f>
        <v/>
      </c>
      <c r="H7" s="100" t="str">
        <f>IF($D7="","",$E7*VLOOKUP($D7,FoodLookup,MATCH(H$4,FoodList!$B$1:$H$1,0),0))</f>
        <v/>
      </c>
      <c r="I7" s="100" t="str">
        <f>IF($D7="","",$E7*VLOOKUP($D7,FoodLookup,MATCH(I$4,FoodList!$B$1:$H$1,0),0))</f>
        <v/>
      </c>
      <c r="J7" s="100" t="str">
        <f>IF($D7="","",$E7*VLOOKUP($D7,FoodLookup,MATCH(J$4,FoodList!$B$1:$H$1,0),0))</f>
        <v/>
      </c>
      <c r="K7" s="100" t="str">
        <f>IF($D7="","",$E7*VLOOKUP($D7,FoodLookup,MATCH(K$4,FoodList!$B$1:$H$1,0),0))</f>
        <v/>
      </c>
      <c r="N7" s="43">
        <v>60</v>
      </c>
      <c r="O7" s="41">
        <f>IF(N7="","",CONVERT(N7,"ml","oz"))</f>
        <v>2.0288413621105801</v>
      </c>
      <c r="P7" s="30">
        <f>IF(N7="","",CONVERT(N7,"ml","cup"))</f>
        <v>0.25360517026382251</v>
      </c>
      <c r="R7" s="46" t="s">
        <v>407</v>
      </c>
      <c r="S7" s="47" t="s">
        <v>405</v>
      </c>
    </row>
    <row r="8" spans="2:19" x14ac:dyDescent="0.25">
      <c r="B8" s="17"/>
      <c r="C8" s="17"/>
      <c r="D8" s="17"/>
      <c r="E8" s="19"/>
      <c r="F8" s="99" t="str">
        <f>IF($D8="","",VLOOKUP($D8,FoodLookup,MATCH(F$4,FoodList!$B$1:$H$1,0),0))</f>
        <v/>
      </c>
      <c r="G8" s="100" t="str">
        <f>IF($D8="","",$E8*VLOOKUP($D8,FoodLookup,MATCH(G$4,FoodList!$B$1:$H$1,0),0))</f>
        <v/>
      </c>
      <c r="H8" s="100" t="str">
        <f>IF($D8="","",$E8*VLOOKUP($D8,FoodLookup,MATCH(H$4,FoodList!$B$1:$H$1,0),0))</f>
        <v/>
      </c>
      <c r="I8" s="100" t="str">
        <f>IF($D8="","",$E8*VLOOKUP($D8,FoodLookup,MATCH(I$4,FoodList!$B$1:$H$1,0),0))</f>
        <v/>
      </c>
      <c r="J8" s="100" t="str">
        <f>IF($D8="","",$E8*VLOOKUP($D8,FoodLookup,MATCH(J$4,FoodList!$B$1:$H$1,0),0))</f>
        <v/>
      </c>
      <c r="K8" s="100" t="str">
        <f>IF($D8="","",$E8*VLOOKUP($D8,FoodLookup,MATCH(K$4,FoodList!$B$1:$H$1,0),0))</f>
        <v/>
      </c>
      <c r="N8" s="42" t="s">
        <v>401</v>
      </c>
      <c r="O8" s="40" t="s">
        <v>403</v>
      </c>
      <c r="P8" s="29" t="s">
        <v>402</v>
      </c>
      <c r="R8" s="46" t="s">
        <v>418</v>
      </c>
      <c r="S8" s="47" t="s">
        <v>413</v>
      </c>
    </row>
    <row r="9" spans="2:19" ht="16.5" thickBot="1" x14ac:dyDescent="0.3">
      <c r="B9" s="17"/>
      <c r="C9" s="17"/>
      <c r="D9" s="17"/>
      <c r="E9" s="18"/>
      <c r="F9" s="99" t="str">
        <f>IF($D9="","",VLOOKUP($D9,FoodLookup,MATCH(F$4,FoodList!$B$1:$H$1,0),0))</f>
        <v/>
      </c>
      <c r="G9" s="100" t="str">
        <f>IF($D9="","",$E9*VLOOKUP($D9,FoodLookup,MATCH(G$4,FoodList!$B$1:$H$1,0),0))</f>
        <v/>
      </c>
      <c r="H9" s="100" t="str">
        <f>IF($D9="","",$E9*VLOOKUP($D9,FoodLookup,MATCH(H$4,FoodList!$B$1:$H$1,0),0))</f>
        <v/>
      </c>
      <c r="I9" s="100" t="str">
        <f>IF($D9="","",$E9*VLOOKUP($D9,FoodLookup,MATCH(I$4,FoodList!$B$1:$H$1,0),0))</f>
        <v/>
      </c>
      <c r="J9" s="100" t="str">
        <f>IF($D9="","",$E9*VLOOKUP($D9,FoodLookup,MATCH(J$4,FoodList!$B$1:$H$1,0),0))</f>
        <v/>
      </c>
      <c r="K9" s="100" t="str">
        <f>IF($D9="","",$E9*VLOOKUP($D9,FoodLookup,MATCH(K$4,FoodList!$B$1:$H$1,0),0))</f>
        <v/>
      </c>
      <c r="N9" s="43">
        <v>60</v>
      </c>
      <c r="O9" s="41">
        <f>IF(N9="","",CONVERT(N9,"ml","tbs"))</f>
        <v>4.0576827242211602</v>
      </c>
      <c r="P9" s="30">
        <f>IF(N9="","",CONVERT(N9,"ml","cup"))</f>
        <v>0.25360517026382251</v>
      </c>
      <c r="R9" s="46" t="s">
        <v>419</v>
      </c>
      <c r="S9" s="47" t="s">
        <v>414</v>
      </c>
    </row>
    <row r="10" spans="2:19" x14ac:dyDescent="0.25">
      <c r="B10" s="17"/>
      <c r="C10" s="17"/>
      <c r="D10" s="17"/>
      <c r="E10" s="19"/>
      <c r="F10" s="99" t="str">
        <f>IF($D10="","",VLOOKUP($D10,FoodLookup,MATCH(F$4,FoodList!$B$1:$H$1,0),0))</f>
        <v/>
      </c>
      <c r="G10" s="100" t="str">
        <f>IF($D10="","",$E10*VLOOKUP($D10,FoodLookup,MATCH(G$4,FoodList!$B$1:$H$1,0),0))</f>
        <v/>
      </c>
      <c r="H10" s="100" t="str">
        <f>IF($D10="","",$E10*VLOOKUP($D10,FoodLookup,MATCH(H$4,FoodList!$B$1:$H$1,0),0))</f>
        <v/>
      </c>
      <c r="I10" s="100" t="str">
        <f>IF($D10="","",$E10*VLOOKUP($D10,FoodLookup,MATCH(I$4,FoodList!$B$1:$H$1,0),0))</f>
        <v/>
      </c>
      <c r="J10" s="100" t="str">
        <f>IF($D10="","",$E10*VLOOKUP($D10,FoodLookup,MATCH(J$4,FoodList!$B$1:$H$1,0),0))</f>
        <v/>
      </c>
      <c r="K10" s="100" t="str">
        <f>IF($D10="","",$E10*VLOOKUP($D10,FoodLookup,MATCH(K$4,FoodList!$B$1:$H$1,0),0))</f>
        <v/>
      </c>
      <c r="N10" t="str">
        <f>IF($D6="","",$E6*VLOOKUP($D6,FoodLookup,MATCH(I$4,FoodList!$B$1:$H$1,0),0))</f>
        <v/>
      </c>
      <c r="O10" t="str">
        <f>IF($D6="","",$E6*VLOOKUP($D6,FoodLookup,MATCH(J$4,FoodList!$B$1:$H$1,0),0))</f>
        <v/>
      </c>
      <c r="P10" t="str">
        <f>IF($D6="","",$E6*VLOOKUP($D6,FoodLookup,MATCH(K$4,FoodList!$B$1:$H$1,0),0))</f>
        <v/>
      </c>
      <c r="R10" s="46" t="s">
        <v>420</v>
      </c>
      <c r="S10" s="47" t="s">
        <v>427</v>
      </c>
    </row>
    <row r="11" spans="2:19" x14ac:dyDescent="0.25">
      <c r="B11" s="17"/>
      <c r="C11" s="17"/>
      <c r="D11" s="17"/>
      <c r="E11" s="19"/>
      <c r="F11" s="99" t="str">
        <f>IF($D11="","",VLOOKUP($D11,FoodLookup,MATCH(F$4,FoodList!$B$1:$H$1,0),0))</f>
        <v/>
      </c>
      <c r="G11" s="100" t="str">
        <f>IF($D11="","",$E11*VLOOKUP($D11,FoodLookup,MATCH(G$4,FoodList!$B$1:$H$1,0),0))</f>
        <v/>
      </c>
      <c r="H11" s="100" t="str">
        <f>IF($D11="","",$E11*VLOOKUP($D11,FoodLookup,MATCH(H$4,FoodList!$B$1:$H$1,0),0))</f>
        <v/>
      </c>
      <c r="I11" s="100" t="str">
        <f>IF($D11="","",$E11*VLOOKUP($D11,FoodLookup,MATCH(I$4,FoodList!$B$1:$H$1,0),0))</f>
        <v/>
      </c>
      <c r="J11" s="100" t="str">
        <f>IF($D11="","",$E11*VLOOKUP($D11,FoodLookup,MATCH(J$4,FoodList!$B$1:$H$1,0),0))</f>
        <v/>
      </c>
      <c r="K11" s="100" t="str">
        <f>IF($D11="","",$E11*VLOOKUP($D11,FoodLookup,MATCH(K$4,FoodList!$B$1:$H$1,0),0))</f>
        <v/>
      </c>
      <c r="R11" s="46" t="s">
        <v>406</v>
      </c>
      <c r="S11" s="47" t="s">
        <v>415</v>
      </c>
    </row>
    <row r="12" spans="2:19" x14ac:dyDescent="0.25">
      <c r="B12" s="17"/>
      <c r="C12" s="17"/>
      <c r="D12" s="17"/>
      <c r="E12" s="18"/>
      <c r="F12" s="99" t="str">
        <f>IF($D12="","",VLOOKUP($D12,FoodLookup,MATCH(F$4,FoodList!$B$1:$H$1,0),0))</f>
        <v/>
      </c>
      <c r="G12" s="100" t="str">
        <f>IF($D12="","",$E12*VLOOKUP($D12,FoodLookup,MATCH(G$4,FoodList!$B$1:$H$1,0),0))</f>
        <v/>
      </c>
      <c r="H12" s="100" t="str">
        <f>IF($D12="","",$E12*VLOOKUP($D12,FoodLookup,MATCH(H$4,FoodList!$B$1:$H$1,0),0))</f>
        <v/>
      </c>
      <c r="I12" s="100" t="str">
        <f>IF($D12="","",$E12*VLOOKUP($D12,FoodLookup,MATCH(I$4,FoodList!$B$1:$H$1,0),0))</f>
        <v/>
      </c>
      <c r="J12" s="100" t="str">
        <f>IF($D12="","",$E12*VLOOKUP($D12,FoodLookup,MATCH(J$4,FoodList!$B$1:$H$1,0),0))</f>
        <v/>
      </c>
      <c r="K12" s="100" t="str">
        <f>IF($D12="","",$E12*VLOOKUP($D12,FoodLookup,MATCH(K$4,FoodList!$B$1:$H$1,0),0))</f>
        <v/>
      </c>
      <c r="R12" s="46" t="s">
        <v>421</v>
      </c>
      <c r="S12" s="47" t="s">
        <v>416</v>
      </c>
    </row>
    <row r="13" spans="2:19" x14ac:dyDescent="0.25">
      <c r="B13" s="17"/>
      <c r="C13" s="17"/>
      <c r="D13" s="17"/>
      <c r="E13" s="18"/>
      <c r="F13" s="99" t="str">
        <f>IF($D13="","",VLOOKUP($D13,FoodLookup,MATCH(F$4,FoodList!$B$1:$H$1,0),0))</f>
        <v/>
      </c>
      <c r="G13" s="100" t="str">
        <f>IF($D13="","",$E13*VLOOKUP($D13,FoodLookup,MATCH(G$4,FoodList!$B$1:$H$1,0),0))</f>
        <v/>
      </c>
      <c r="H13" s="100" t="str">
        <f>IF($D13="","",$E13*VLOOKUP($D13,FoodLookup,MATCH(H$4,FoodList!$B$1:$H$1,0),0))</f>
        <v/>
      </c>
      <c r="I13" s="100" t="str">
        <f>IF($D13="","",$E13*VLOOKUP($D13,FoodLookup,MATCH(I$4,FoodList!$B$1:$H$1,0),0))</f>
        <v/>
      </c>
      <c r="J13" s="100" t="str">
        <f>IF($D13="","",$E13*VLOOKUP($D13,FoodLookup,MATCH(J$4,FoodList!$B$1:$H$1,0),0))</f>
        <v/>
      </c>
      <c r="K13" s="100" t="str">
        <f>IF($D13="","",$E13*VLOOKUP($D13,FoodLookup,MATCH(K$4,FoodList!$B$1:$H$1,0),0))</f>
        <v/>
      </c>
      <c r="R13" s="46" t="s">
        <v>409</v>
      </c>
      <c r="S13" s="47" t="s">
        <v>410</v>
      </c>
    </row>
    <row r="14" spans="2:19" ht="16.5" thickBot="1" x14ac:dyDescent="0.3">
      <c r="B14" s="17"/>
      <c r="C14" s="17"/>
      <c r="D14" s="17"/>
      <c r="E14" s="19"/>
      <c r="F14" s="99" t="str">
        <f>IF($D14="","",VLOOKUP($D14,FoodLookup,MATCH(F$4,FoodList!$B$1:$H$1,0),0))</f>
        <v/>
      </c>
      <c r="G14" s="100" t="str">
        <f>IF($D14="","",$E14*VLOOKUP($D14,FoodLookup,MATCH(G$4,FoodList!$B$1:$H$1,0),0))</f>
        <v/>
      </c>
      <c r="H14" s="100" t="str">
        <f>IF($D14="","",$E14*VLOOKUP($D14,FoodLookup,MATCH(H$4,FoodList!$B$1:$H$1,0),0))</f>
        <v/>
      </c>
      <c r="I14" s="100" t="str">
        <f>IF($D14="","",$E14*VLOOKUP($D14,FoodLookup,MATCH(I$4,FoodList!$B$1:$H$1,0),0))</f>
        <v/>
      </c>
      <c r="J14" s="100" t="str">
        <f>IF($D14="","",$E14*VLOOKUP($D14,FoodLookup,MATCH(J$4,FoodList!$B$1:$H$1,0),0))</f>
        <v/>
      </c>
      <c r="K14" s="100" t="str">
        <f>IF($D14="","",$E14*VLOOKUP($D14,FoodLookup,MATCH(K$4,FoodList!$B$1:$H$1,0),0))</f>
        <v/>
      </c>
      <c r="R14" s="48" t="s">
        <v>424</v>
      </c>
      <c r="S14" s="49" t="s">
        <v>417</v>
      </c>
    </row>
    <row r="15" spans="2:19" x14ac:dyDescent="0.25">
      <c r="B15" s="17"/>
      <c r="C15" s="17"/>
      <c r="D15" s="17"/>
      <c r="E15" s="19"/>
      <c r="F15" s="99" t="str">
        <f>IF($D15="","",VLOOKUP($D15,FoodLookup,MATCH(F$4,FoodList!$B$1:$H$1,0),0))</f>
        <v/>
      </c>
      <c r="G15" s="100" t="str">
        <f>IF($D15="","",$E15*VLOOKUP($D15,FoodLookup,MATCH(G$4,FoodList!$B$1:$H$1,0),0))</f>
        <v/>
      </c>
      <c r="H15" s="100" t="str">
        <f>IF($D15="","",$E15*VLOOKUP($D15,FoodLookup,MATCH(H$4,FoodList!$B$1:$H$1,0),0))</f>
        <v/>
      </c>
      <c r="I15" s="100" t="str">
        <f>IF($D15="","",$E15*VLOOKUP($D15,FoodLookup,MATCH(I$4,FoodList!$B$1:$H$1,0),0))</f>
        <v/>
      </c>
      <c r="J15" s="100" t="str">
        <f>IF($D15="","",$E15*VLOOKUP($D15,FoodLookup,MATCH(J$4,FoodList!$B$1:$H$1,0),0))</f>
        <v/>
      </c>
      <c r="K15" s="100" t="str">
        <f>IF($D15="","",$E15*VLOOKUP($D15,FoodLookup,MATCH(K$4,FoodList!$B$1:$H$1,0),0))</f>
        <v/>
      </c>
    </row>
    <row r="16" spans="2:19" x14ac:dyDescent="0.25">
      <c r="B16" s="17"/>
      <c r="C16" s="17"/>
      <c r="D16" s="17"/>
      <c r="E16" s="19"/>
      <c r="F16" s="99" t="str">
        <f>IF($D16="","",VLOOKUP($D16,FoodLookup,MATCH(F$4,FoodList!$B$1:$H$1,0),0))</f>
        <v/>
      </c>
      <c r="G16" s="100" t="str">
        <f>IF($D16="","",$E16*VLOOKUP($D16,FoodLookup,MATCH(G$4,FoodList!$B$1:$H$1,0),0))</f>
        <v/>
      </c>
      <c r="H16" s="100" t="str">
        <f>IF($D16="","",$E16*VLOOKUP($D16,FoodLookup,MATCH(H$4,FoodList!$B$1:$H$1,0),0))</f>
        <v/>
      </c>
      <c r="I16" s="100" t="str">
        <f>IF($D16="","",$E16*VLOOKUP($D16,FoodLookup,MATCH(I$4,FoodList!$B$1:$H$1,0),0))</f>
        <v/>
      </c>
      <c r="J16" s="100" t="str">
        <f>IF($D16="","",$E16*VLOOKUP($D16,FoodLookup,MATCH(J$4,FoodList!$B$1:$H$1,0),0))</f>
        <v/>
      </c>
      <c r="K16" s="100" t="str">
        <f>IF($D16="","",$E16*VLOOKUP($D16,FoodLookup,MATCH(K$4,FoodList!$B$1:$H$1,0),0))</f>
        <v/>
      </c>
      <c r="R16" s="10"/>
    </row>
    <row r="17" spans="2:14" x14ac:dyDescent="0.25">
      <c r="B17" s="20"/>
      <c r="C17" s="20"/>
      <c r="D17" s="20"/>
      <c r="E17" s="19"/>
      <c r="F17" s="99" t="str">
        <f>IF($D17="","",VLOOKUP($D17,FoodLookup,MATCH(F$4,FoodList!$B$1:$H$1,0),0))</f>
        <v/>
      </c>
      <c r="G17" s="100" t="str">
        <f>IF($D17="","",$E17*VLOOKUP($D17,FoodLookup,MATCH(G$4,FoodList!$B$1:$H$1,0),0))</f>
        <v/>
      </c>
      <c r="H17" s="100" t="str">
        <f>IF($D17="","",$E17*VLOOKUP($D17,FoodLookup,MATCH(H$4,FoodList!$B$1:$H$1,0),0))</f>
        <v/>
      </c>
      <c r="I17" s="100" t="str">
        <f>IF($D17="","",$E17*VLOOKUP($D17,FoodLookup,MATCH(I$4,FoodList!$B$1:$H$1,0),0))</f>
        <v/>
      </c>
      <c r="J17" s="100" t="str">
        <f>IF($D17="","",$E17*VLOOKUP($D17,FoodLookup,MATCH(J$4,FoodList!$B$1:$H$1,0),0))</f>
        <v/>
      </c>
      <c r="K17" s="100" t="str">
        <f>IF($D17="","",$E17*VLOOKUP($D17,FoodLookup,MATCH(K$4,FoodList!$B$1:$H$1,0),0))</f>
        <v/>
      </c>
    </row>
    <row r="18" spans="2:14" x14ac:dyDescent="0.25">
      <c r="B18" s="20"/>
      <c r="C18" s="20"/>
      <c r="D18" s="20"/>
      <c r="E18" s="19"/>
      <c r="F18" s="99" t="str">
        <f>IF($D18="","",VLOOKUP($D18,FoodLookup,MATCH(F$4,FoodList!$B$1:$H$1,0),0))</f>
        <v/>
      </c>
      <c r="G18" s="100" t="str">
        <f>IF($D18="","",$E18*VLOOKUP($D18,FoodLookup,MATCH(G$4,FoodList!$B$1:$H$1,0),0))</f>
        <v/>
      </c>
      <c r="H18" s="100" t="str">
        <f>IF($D18="","",$E18*VLOOKUP($D18,FoodLookup,MATCH(H$4,FoodList!$B$1:$H$1,0),0))</f>
        <v/>
      </c>
      <c r="I18" s="100" t="str">
        <f>IF($D18="","",$E18*VLOOKUP($D18,FoodLookup,MATCH(I$4,FoodList!$B$1:$H$1,0),0))</f>
        <v/>
      </c>
      <c r="J18" s="100" t="str">
        <f>IF($D18="","",$E18*VLOOKUP($D18,FoodLookup,MATCH(J$4,FoodList!$B$1:$H$1,0),0))</f>
        <v/>
      </c>
      <c r="K18" s="100" t="str">
        <f>IF($D18="","",$E18*VLOOKUP($D18,FoodLookup,MATCH(K$4,FoodList!$B$1:$H$1,0),0))</f>
        <v/>
      </c>
    </row>
    <row r="19" spans="2:14" x14ac:dyDescent="0.25">
      <c r="B19" s="21"/>
      <c r="C19" s="21"/>
      <c r="D19" s="21"/>
      <c r="E19" s="19"/>
      <c r="F19" s="99" t="str">
        <f>IF($D19="","",VLOOKUP($D19,FoodLookup,MATCH(F$4,FoodList!$B$1:$H$1,0),0))</f>
        <v/>
      </c>
      <c r="G19" s="100" t="str">
        <f>IF($D19="","",$E19*VLOOKUP($D19,FoodLookup,MATCH(G$4,FoodList!$B$1:$H$1,0),0))</f>
        <v/>
      </c>
      <c r="H19" s="100" t="str">
        <f>IF($D19="","",$E19*VLOOKUP($D19,FoodLookup,MATCH(H$4,FoodList!$B$1:$H$1,0),0))</f>
        <v/>
      </c>
      <c r="I19" s="100" t="str">
        <f>IF($D19="","",$E19*VLOOKUP($D19,FoodLookup,MATCH(I$4,FoodList!$B$1:$H$1,0),0))</f>
        <v/>
      </c>
      <c r="J19" s="100" t="str">
        <f>IF($D19="","",$E19*VLOOKUP($D19,FoodLookup,MATCH(J$4,FoodList!$B$1:$H$1,0),0))</f>
        <v/>
      </c>
      <c r="K19" s="100" t="str">
        <f>IF($D19="","",$E19*VLOOKUP($D19,FoodLookup,MATCH(K$4,FoodList!$B$1:$H$1,0),0))</f>
        <v/>
      </c>
      <c r="N19" s="2"/>
    </row>
    <row r="20" spans="2:14" x14ac:dyDescent="0.25">
      <c r="B20" s="21"/>
      <c r="C20" s="21"/>
      <c r="D20" s="21"/>
      <c r="E20" s="19"/>
      <c r="F20" s="99" t="str">
        <f>IF($D20="","",VLOOKUP($D20,FoodLookup,MATCH(F$4,FoodList!$B$1:$H$1,0),0))</f>
        <v/>
      </c>
      <c r="G20" s="100" t="str">
        <f>IF($D20="","",$E20*VLOOKUP($D20,FoodLookup,MATCH(G$4,FoodList!$B$1:$H$1,0),0))</f>
        <v/>
      </c>
      <c r="H20" s="100" t="str">
        <f>IF($D20="","",$E20*VLOOKUP($D20,FoodLookup,MATCH(H$4,FoodList!$B$1:$H$1,0),0))</f>
        <v/>
      </c>
      <c r="I20" s="100" t="str">
        <f>IF($D20="","",$E20*VLOOKUP($D20,FoodLookup,MATCH(I$4,FoodList!$B$1:$H$1,0),0))</f>
        <v/>
      </c>
      <c r="J20" s="100" t="str">
        <f>IF($D20="","",$E20*VLOOKUP($D20,FoodLookup,MATCH(J$4,FoodList!$B$1:$H$1,0),0))</f>
        <v/>
      </c>
      <c r="K20" s="100" t="str">
        <f>IF($D20="","",$E20*VLOOKUP($D20,FoodLookup,MATCH(K$4,FoodList!$B$1:$H$1,0),0))</f>
        <v/>
      </c>
    </row>
    <row r="21" spans="2:14" x14ac:dyDescent="0.25">
      <c r="B21" s="21"/>
      <c r="C21" s="21"/>
      <c r="D21" s="21"/>
      <c r="E21" s="19"/>
      <c r="F21" s="99" t="str">
        <f>IF($D21="","",VLOOKUP($D21,FoodLookup,MATCH(F$4,FoodList!$B$1:$H$1,0),0))</f>
        <v/>
      </c>
      <c r="G21" s="100" t="str">
        <f>IF($D21="","",$E21*VLOOKUP($D21,FoodLookup,MATCH(G$4,FoodList!$B$1:$H$1,0),0))</f>
        <v/>
      </c>
      <c r="H21" s="100" t="str">
        <f>IF($D21="","",$E21*VLOOKUP($D21,FoodLookup,MATCH(H$4,FoodList!$B$1:$H$1,0),0))</f>
        <v/>
      </c>
      <c r="I21" s="100" t="str">
        <f>IF($D21="","",$E21*VLOOKUP($D21,FoodLookup,MATCH(I$4,FoodList!$B$1:$H$1,0),0))</f>
        <v/>
      </c>
      <c r="J21" s="100" t="str">
        <f>IF($D21="","",$E21*VLOOKUP($D21,FoodLookup,MATCH(J$4,FoodList!$B$1:$H$1,0),0))</f>
        <v/>
      </c>
      <c r="K21" s="100" t="str">
        <f>IF($D21="","",$E21*VLOOKUP($D21,FoodLookup,MATCH(K$4,FoodList!$B$1:$H$1,0),0))</f>
        <v/>
      </c>
    </row>
    <row r="22" spans="2:14" x14ac:dyDescent="0.25">
      <c r="B22" s="21"/>
      <c r="C22" s="21"/>
      <c r="D22" s="21"/>
      <c r="E22" s="19"/>
      <c r="F22" s="99" t="str">
        <f>IF($D22="","",VLOOKUP($D22,FoodLookup,MATCH(F$4,FoodList!$B$1:$H$1,0),0))</f>
        <v/>
      </c>
      <c r="G22" s="100" t="str">
        <f>IF($D22="","",$E22*VLOOKUP($D22,FoodLookup,MATCH(G$4,FoodList!$B$1:$H$1,0),0))</f>
        <v/>
      </c>
      <c r="H22" s="100" t="str">
        <f>IF($D22="","",$E22*VLOOKUP($D22,FoodLookup,MATCH(H$4,FoodList!$B$1:$H$1,0),0))</f>
        <v/>
      </c>
      <c r="I22" s="100" t="str">
        <f>IF($D22="","",$E22*VLOOKUP($D22,FoodLookup,MATCH(I$4,FoodList!$B$1:$H$1,0),0))</f>
        <v/>
      </c>
      <c r="J22" s="100" t="str">
        <f>IF($D22="","",$E22*VLOOKUP($D22,FoodLookup,MATCH(J$4,FoodList!$B$1:$H$1,0),0))</f>
        <v/>
      </c>
      <c r="K22" s="100" t="str">
        <f>IF($D22="","",$E22*VLOOKUP($D22,FoodLookup,MATCH(K$4,FoodList!$B$1:$H$1,0),0))</f>
        <v/>
      </c>
    </row>
    <row r="23" spans="2:14" x14ac:dyDescent="0.25">
      <c r="B23" s="21"/>
      <c r="C23" s="21"/>
      <c r="D23" s="21"/>
      <c r="E23" s="19"/>
      <c r="F23" s="99" t="str">
        <f>IF($D23="","",VLOOKUP($D23,FoodLookup,MATCH(F$4,FoodList!$B$1:$H$1,0),0))</f>
        <v/>
      </c>
      <c r="G23" s="100" t="str">
        <f>IF($D23="","",$E23*VLOOKUP($D23,FoodLookup,MATCH(G$4,FoodList!$B$1:$H$1,0),0))</f>
        <v/>
      </c>
      <c r="H23" s="100" t="str">
        <f>IF($D23="","",$E23*VLOOKUP($D23,FoodLookup,MATCH(H$4,FoodList!$B$1:$H$1,0),0))</f>
        <v/>
      </c>
      <c r="I23" s="100" t="str">
        <f>IF($D23="","",$E23*VLOOKUP($D23,FoodLookup,MATCH(I$4,FoodList!$B$1:$H$1,0),0))</f>
        <v/>
      </c>
      <c r="J23" s="100" t="str">
        <f>IF($D23="","",$E23*VLOOKUP($D23,FoodLookup,MATCH(J$4,FoodList!$B$1:$H$1,0),0))</f>
        <v/>
      </c>
      <c r="K23" s="100" t="str">
        <f>IF($D23="","",$E23*VLOOKUP($D23,FoodLookup,MATCH(K$4,FoodList!$B$1:$H$1,0),0))</f>
        <v/>
      </c>
    </row>
    <row r="24" spans="2:14" x14ac:dyDescent="0.25">
      <c r="B24" s="21"/>
      <c r="C24" s="21"/>
      <c r="D24" s="21"/>
      <c r="E24" s="19"/>
      <c r="F24" s="99" t="str">
        <f>IF($D24="","",VLOOKUP($D24,FoodLookup,MATCH(F$4,FoodList!$B$1:$H$1,0),0))</f>
        <v/>
      </c>
      <c r="G24" s="100" t="str">
        <f>IF($D24="","",$E24*VLOOKUP($D24,FoodLookup,MATCH(G$4,FoodList!$B$1:$H$1,0),0))</f>
        <v/>
      </c>
      <c r="H24" s="100" t="str">
        <f>IF($D24="","",$E24*VLOOKUP($D24,FoodLookup,MATCH(H$4,FoodList!$B$1:$H$1,0),0))</f>
        <v/>
      </c>
      <c r="I24" s="100" t="str">
        <f>IF($D24="","",$E24*VLOOKUP($D24,FoodLookup,MATCH(I$4,FoodList!$B$1:$H$1,0),0))</f>
        <v/>
      </c>
      <c r="J24" s="100" t="str">
        <f>IF($D24="","",$E24*VLOOKUP($D24,FoodLookup,MATCH(J$4,FoodList!$B$1:$H$1,0),0))</f>
        <v/>
      </c>
      <c r="K24" s="100" t="str">
        <f>IF($D24="","",$E24*VLOOKUP($D24,FoodLookup,MATCH(K$4,FoodList!$B$1:$H$1,0),0))</f>
        <v/>
      </c>
    </row>
    <row r="25" spans="2:14" x14ac:dyDescent="0.25">
      <c r="B25" s="21"/>
      <c r="C25" s="21"/>
      <c r="D25" s="21"/>
      <c r="E25" s="19"/>
      <c r="F25" s="99" t="str">
        <f>IF($D25="","",VLOOKUP($D25,FoodLookup,MATCH(F$4,FoodList!$B$1:$H$1,0),0))</f>
        <v/>
      </c>
      <c r="G25" s="100" t="str">
        <f>IF($D25="","",$E25*VLOOKUP($D25,FoodLookup,MATCH(G$4,FoodList!$B$1:$H$1,0),0))</f>
        <v/>
      </c>
      <c r="H25" s="100" t="str">
        <f>IF($D25="","",$E25*VLOOKUP($D25,FoodLookup,MATCH(H$4,FoodList!$B$1:$H$1,0),0))</f>
        <v/>
      </c>
      <c r="I25" s="100" t="str">
        <f>IF($D25="","",$E25*VLOOKUP($D25,FoodLookup,MATCH(I$4,FoodList!$B$1:$H$1,0),0))</f>
        <v/>
      </c>
      <c r="J25" s="100" t="str">
        <f>IF($D25="","",$E25*VLOOKUP($D25,FoodLookup,MATCH(J$4,FoodList!$B$1:$H$1,0),0))</f>
        <v/>
      </c>
      <c r="K25" s="100" t="str">
        <f>IF($D25="","",$E25*VLOOKUP($D25,FoodLookup,MATCH(K$4,FoodList!$B$1:$H$1,0),0))</f>
        <v/>
      </c>
    </row>
    <row r="26" spans="2:14" x14ac:dyDescent="0.25">
      <c r="B26" s="21"/>
      <c r="C26" s="21"/>
      <c r="D26" s="21"/>
      <c r="E26" s="19"/>
      <c r="F26" s="99" t="str">
        <f>IF($D26="","",VLOOKUP($D26,FoodLookup,MATCH(F$4,FoodList!$B$1:$H$1,0),0))</f>
        <v/>
      </c>
      <c r="G26" s="100" t="str">
        <f>IF($D26="","",$E26*VLOOKUP($D26,FoodLookup,MATCH(G$4,FoodList!$B$1:$H$1,0),0))</f>
        <v/>
      </c>
      <c r="H26" s="100" t="str">
        <f>IF($D26="","",$E26*VLOOKUP($D26,FoodLookup,MATCH(H$4,FoodList!$B$1:$H$1,0),0))</f>
        <v/>
      </c>
      <c r="I26" s="100" t="str">
        <f>IF($D26="","",$E26*VLOOKUP($D26,FoodLookup,MATCH(I$4,FoodList!$B$1:$H$1,0),0))</f>
        <v/>
      </c>
      <c r="J26" s="100" t="str">
        <f>IF($D26="","",$E26*VLOOKUP($D26,FoodLookup,MATCH(J$4,FoodList!$B$1:$H$1,0),0))</f>
        <v/>
      </c>
      <c r="K26" s="100" t="str">
        <f>IF($D26="","",$E26*VLOOKUP($D26,FoodLookup,MATCH(K$4,FoodList!$B$1:$H$1,0),0))</f>
        <v/>
      </c>
    </row>
    <row r="27" spans="2:14" ht="6" customHeight="1" x14ac:dyDescent="0.25">
      <c r="G27" s="77"/>
      <c r="H27" s="77"/>
      <c r="I27" s="77"/>
      <c r="J27" s="77"/>
      <c r="K27" s="77"/>
      <c r="N27" s="2"/>
    </row>
    <row r="28" spans="2:14" x14ac:dyDescent="0.25">
      <c r="E28" s="23"/>
      <c r="F28" s="6" t="s">
        <v>428</v>
      </c>
      <c r="G28" s="78">
        <f>SUM(G5:G26)</f>
        <v>0</v>
      </c>
      <c r="H28" s="78">
        <f t="shared" ref="H28:K28" si="0">SUM(H5:H26)</f>
        <v>0</v>
      </c>
      <c r="I28" s="78">
        <f t="shared" si="0"/>
        <v>0</v>
      </c>
      <c r="J28" s="78">
        <f t="shared" si="0"/>
        <v>0</v>
      </c>
      <c r="K28" s="78">
        <f t="shared" si="0"/>
        <v>0</v>
      </c>
    </row>
    <row r="29" spans="2:14" ht="5.25" customHeight="1" x14ac:dyDescent="0.25"/>
  </sheetData>
  <conditionalFormatting sqref="F2">
    <cfRule type="cellIs" dxfId="0" priority="1" operator="lessThan">
      <formula>0</formula>
    </cfRule>
  </conditionalFormatting>
  <dataValidations count="3">
    <dataValidation type="list" allowBlank="1" showInputMessage="1" sqref="D5:D26">
      <formula1>OFFSET(CatStart,MATCH(C5,CatCol,0)-1,1,COUNTIF(CatCol,C5),1)</formula1>
    </dataValidation>
    <dataValidation type="list" allowBlank="1" showInputMessage="1" sqref="B5:B26">
      <formula1>Meals</formula1>
    </dataValidation>
    <dataValidation type="list" allowBlank="1" showInputMessage="1" sqref="C5:C26">
      <formula1>Category</formula1>
    </dataValidation>
  </dataValidations>
  <pageMargins left="0.75" right="0.75" top="1" bottom="1" header="0.5" footer="0.5"/>
  <pageSetup orientation="landscape" r:id="rId1"/>
  <headerFooter alignWithMargins="0">
    <oddFooter>&amp;Lwww.contextures.com&amp;R&amp;D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AddData">
                <anchor moveWithCells="1">
                  <from>
                    <xdr:col>2</xdr:col>
                    <xdr:colOff>914400</xdr:colOff>
                    <xdr:row>0</xdr:row>
                    <xdr:rowOff>66675</xdr:rowOff>
                  </from>
                  <to>
                    <xdr:col>3</xdr:col>
                    <xdr:colOff>904875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Recip"/>
  <dimension ref="B1:N27"/>
  <sheetViews>
    <sheetView showGridLines="0" workbookViewId="0">
      <selection activeCell="C13" sqref="C13"/>
    </sheetView>
  </sheetViews>
  <sheetFormatPr defaultColWidth="9.140625" defaultRowHeight="15" x14ac:dyDescent="0.25"/>
  <cols>
    <col min="1" max="1" width="1.85546875" style="34" customWidth="1"/>
    <col min="2" max="2" width="15" style="34" customWidth="1"/>
    <col min="3" max="3" width="38.28515625" style="34" customWidth="1"/>
    <col min="4" max="4" width="10.7109375" style="34" bestFit="1" customWidth="1"/>
    <col min="5" max="5" width="11.7109375" style="34" customWidth="1"/>
    <col min="6" max="6" width="10.7109375" style="34" bestFit="1" customWidth="1"/>
    <col min="7" max="7" width="8.85546875" style="34" customWidth="1"/>
    <col min="8" max="8" width="9.85546875" style="34" customWidth="1"/>
    <col min="9" max="9" width="9.140625" style="34"/>
    <col min="10" max="14" width="8.42578125" style="34" customWidth="1"/>
    <col min="15" max="16384" width="9.140625" style="34"/>
  </cols>
  <sheetData>
    <row r="1" spans="2:14" ht="7.5" customHeight="1" x14ac:dyDescent="0.25"/>
    <row r="2" spans="2:14" s="79" customFormat="1" ht="26.25" customHeight="1" x14ac:dyDescent="0.25">
      <c r="C2" s="80"/>
      <c r="D2" s="80"/>
      <c r="E2" s="81" t="s">
        <v>1303</v>
      </c>
      <c r="F2" s="82" t="s">
        <v>437</v>
      </c>
      <c r="G2" s="80"/>
      <c r="H2" s="80"/>
      <c r="I2" s="80"/>
      <c r="J2" s="80"/>
    </row>
    <row r="3" spans="2:14" ht="23.25" customHeight="1" x14ac:dyDescent="0.25">
      <c r="B3" s="83" t="s">
        <v>469</v>
      </c>
      <c r="C3" s="84"/>
      <c r="D3" s="84"/>
      <c r="E3" s="84"/>
    </row>
    <row r="4" spans="2:14" s="96" customFormat="1" ht="3.75" customHeight="1" x14ac:dyDescent="0.25">
      <c r="B4" s="97"/>
    </row>
    <row r="5" spans="2:14" ht="15.75" thickBot="1" x14ac:dyDescent="0.3">
      <c r="B5" s="58" t="s">
        <v>27</v>
      </c>
      <c r="C5" s="59" t="s">
        <v>438</v>
      </c>
      <c r="D5" s="59" t="s">
        <v>29</v>
      </c>
      <c r="E5" s="59" t="s">
        <v>18</v>
      </c>
      <c r="F5" s="59" t="s">
        <v>433</v>
      </c>
      <c r="G5" s="59" t="s">
        <v>432</v>
      </c>
      <c r="H5" s="59" t="s">
        <v>431</v>
      </c>
      <c r="I5" s="59" t="s">
        <v>430</v>
      </c>
      <c r="J5" s="39" t="s">
        <v>436</v>
      </c>
    </row>
    <row r="6" spans="2:14" ht="16.5" thickBot="1" x14ac:dyDescent="0.3">
      <c r="B6" s="67" t="s">
        <v>439</v>
      </c>
      <c r="C6" s="102" t="s">
        <v>1295</v>
      </c>
      <c r="D6" s="71" t="str">
        <f>"1/" &amp;J6</f>
        <v>1/4</v>
      </c>
      <c r="E6" s="72">
        <f ca="1">ROUND(SUM(I$9:I$27)/$J$6,0)</f>
        <v>163</v>
      </c>
      <c r="F6" s="85">
        <f ca="1">ROUND(SUM(J$9:J$27)/$J$6,1)</f>
        <v>33.200000000000003</v>
      </c>
      <c r="G6" s="85">
        <f t="shared" ref="G6:I6" ca="1" si="0">ROUND(SUM(K$9:K$27)/$J$6,1)</f>
        <v>1.5</v>
      </c>
      <c r="H6" s="85">
        <f t="shared" ca="1" si="0"/>
        <v>0.6</v>
      </c>
      <c r="I6" s="85">
        <f t="shared" ca="1" si="0"/>
        <v>0.1</v>
      </c>
      <c r="J6" s="68">
        <v>4</v>
      </c>
    </row>
    <row r="7" spans="2:14" x14ac:dyDescent="0.25">
      <c r="C7" s="38"/>
      <c r="D7" s="35"/>
      <c r="E7" s="35"/>
      <c r="F7" s="35"/>
      <c r="G7" s="35"/>
      <c r="H7" s="35"/>
      <c r="I7" s="35"/>
      <c r="J7" s="35"/>
    </row>
    <row r="8" spans="2:14" x14ac:dyDescent="0.25">
      <c r="B8" s="37" t="s">
        <v>27</v>
      </c>
      <c r="C8" s="37" t="s">
        <v>435</v>
      </c>
      <c r="D8" s="56" t="s">
        <v>467</v>
      </c>
      <c r="E8" s="56" t="s">
        <v>468</v>
      </c>
      <c r="F8" s="56" t="s">
        <v>459</v>
      </c>
      <c r="G8" s="56" t="s">
        <v>460</v>
      </c>
      <c r="H8" s="36" t="s">
        <v>29</v>
      </c>
      <c r="I8" s="36" t="s">
        <v>18</v>
      </c>
      <c r="J8" s="36" t="s">
        <v>433</v>
      </c>
      <c r="K8" s="36" t="s">
        <v>432</v>
      </c>
      <c r="L8" s="36" t="s">
        <v>431</v>
      </c>
      <c r="M8" s="36" t="s">
        <v>430</v>
      </c>
      <c r="N8" s="36" t="s">
        <v>434</v>
      </c>
    </row>
    <row r="9" spans="2:14" x14ac:dyDescent="0.25">
      <c r="B9" s="69" t="s">
        <v>216</v>
      </c>
      <c r="C9" s="69" t="s">
        <v>1302</v>
      </c>
      <c r="D9" s="70">
        <v>1.25</v>
      </c>
      <c r="E9" s="70" t="s">
        <v>441</v>
      </c>
      <c r="F9" s="70">
        <v>100</v>
      </c>
      <c r="G9" s="70" t="s">
        <v>397</v>
      </c>
      <c r="H9" s="73" t="str">
        <f ca="1">IF($C9="","",VLOOKUP($C9,FoodLookup,MATCH(H$8,FoodList!$B$1:$H$1,0),0))</f>
        <v>100g</v>
      </c>
      <c r="I9" s="74">
        <f ca="1">IF($C9="","",VLOOKUP($C9,FoodLookup,MATCH(I$8,FoodList!$B$1:$H$1,0),0)*$N9)</f>
        <v>623.68950874999996</v>
      </c>
      <c r="J9" s="74">
        <f ca="1">IF($C9="","",VLOOKUP($C9,FoodLookup,MATCH(J$8,FoodList!$B$1:$H$1,0),0)*$N9)</f>
        <v>130.40780637500001</v>
      </c>
      <c r="K9" s="74">
        <f ca="1">IF($C9="","",VLOOKUP($C9,FoodLookup,MATCH(K$8,FoodList!$B$1:$H$1,0),0)*$N9)</f>
        <v>5.669904625</v>
      </c>
      <c r="L9" s="74">
        <f ca="1">IF($C9="","",VLOOKUP($C9,FoodLookup,MATCH(L$8,FoodList!$B$1:$H$1,0),0)*$N9)</f>
        <v>0</v>
      </c>
      <c r="M9" s="74">
        <f ca="1">IF($C9="","",VLOOKUP($C9,FoodLookup,MATCH(M$8,FoodList!$B$1:$H$1,0),0)*$N9)</f>
        <v>0</v>
      </c>
      <c r="N9" s="74">
        <f t="shared" ref="N9:N27" si="1">IF(E9="Whole",D9/MAX(1,F9),IF(COUNTA(D9:G9)&lt;4,1,CONVERT(D9,VLOOKUP(E9,UnitLU,2,0),VLOOKUP(G9,UnitLU,2,0))/F9))</f>
        <v>5.669904625</v>
      </c>
    </row>
    <row r="10" spans="2:14" x14ac:dyDescent="0.25">
      <c r="B10" s="69" t="s">
        <v>77</v>
      </c>
      <c r="C10" s="69" t="s">
        <v>100</v>
      </c>
      <c r="D10" s="70">
        <v>1</v>
      </c>
      <c r="E10" s="70" t="s">
        <v>466</v>
      </c>
      <c r="F10" s="70">
        <v>1</v>
      </c>
      <c r="G10" s="70"/>
      <c r="H10" s="73" t="str">
        <f ca="1">IF($C10="","",VLOOKUP($C10,FoodLookup,MATCH(H$8,FoodList!$B$1:$H$1,0),0))</f>
        <v>1 medium</v>
      </c>
      <c r="I10" s="74">
        <f ca="1">IF($C10="","",VLOOKUP($C10,FoodLookup,MATCH(I$8,FoodList!$B$1:$H$1,0),0)*$N10)</f>
        <v>5</v>
      </c>
      <c r="J10" s="74">
        <f ca="1">IF($C10="","",VLOOKUP($C10,FoodLookup,MATCH(J$8,FoodList!$B$1:$H$1,0),0)*$N10)</f>
        <v>0</v>
      </c>
      <c r="K10" s="74">
        <f ca="1">IF($C10="","",VLOOKUP($C10,FoodLookup,MATCH(K$8,FoodList!$B$1:$H$1,0),0)*$N10)</f>
        <v>0</v>
      </c>
      <c r="L10" s="74">
        <f ca="1">IF($C10="","",VLOOKUP($C10,FoodLookup,MATCH(L$8,FoodList!$B$1:$H$1,0),0)*$N10)</f>
        <v>1</v>
      </c>
      <c r="M10" s="74">
        <f ca="1">IF($C10="","",VLOOKUP($C10,FoodLookup,MATCH(M$8,FoodList!$B$1:$H$1,0),0)*$N10)</f>
        <v>0.4</v>
      </c>
      <c r="N10" s="74">
        <f t="shared" si="1"/>
        <v>1</v>
      </c>
    </row>
    <row r="11" spans="2:14" x14ac:dyDescent="0.25">
      <c r="B11" s="69" t="s">
        <v>320</v>
      </c>
      <c r="C11" s="69" t="s">
        <v>1237</v>
      </c>
      <c r="D11" s="70">
        <v>0.5</v>
      </c>
      <c r="E11" s="70" t="s">
        <v>1297</v>
      </c>
      <c r="F11" s="70">
        <v>250</v>
      </c>
      <c r="G11" s="70" t="s">
        <v>1291</v>
      </c>
      <c r="H11" s="73" t="str">
        <f ca="1">IF($C11="","",VLOOKUP($C11,FoodLookup,MATCH(H$8,FoodList!$B$1:$H$1,0),0))</f>
        <v>250mL</v>
      </c>
      <c r="I11" s="74">
        <f ca="1">IF($C11="","",VLOOKUP($C11,FoodLookup,MATCH(I$8,FoodList!$B$1:$H$1,0),0)*$N11)</f>
        <v>19.400235392999999</v>
      </c>
      <c r="J11" s="74">
        <f ca="1">IF($C11="","",VLOOKUP($C11,FoodLookup,MATCH(J$8,FoodList!$B$1:$H$1,0),0)*$N11)</f>
        <v>2.365882365</v>
      </c>
      <c r="K11" s="74">
        <f ca="1">IF($C11="","",VLOOKUP($C11,FoodLookup,MATCH(K$8,FoodList!$B$1:$H$1,0),0)*$N11)</f>
        <v>0.47317647299999999</v>
      </c>
      <c r="L11" s="74">
        <f ca="1">IF($C11="","",VLOOKUP($C11,FoodLookup,MATCH(L$8,FoodList!$B$1:$H$1,0),0)*$N11)</f>
        <v>0.47317647299999999</v>
      </c>
      <c r="M11" s="74">
        <f ca="1">IF($C11="","",VLOOKUP($C11,FoodLookup,MATCH(M$8,FoodList!$B$1:$H$1,0),0)*$N11)</f>
        <v>0</v>
      </c>
      <c r="N11" s="74">
        <f t="shared" si="1"/>
        <v>0.47317647299999999</v>
      </c>
    </row>
    <row r="12" spans="2:14" x14ac:dyDescent="0.25">
      <c r="B12" s="69" t="s">
        <v>124</v>
      </c>
      <c r="C12" s="69" t="s">
        <v>156</v>
      </c>
      <c r="D12" s="70">
        <v>1</v>
      </c>
      <c r="E12" s="70" t="s">
        <v>403</v>
      </c>
      <c r="F12" s="70">
        <v>15</v>
      </c>
      <c r="G12" s="70" t="s">
        <v>1291</v>
      </c>
      <c r="H12" s="73" t="str">
        <f ca="1">IF($C12="","",VLOOKUP($C12,FoodLookup,MATCH(H$8,FoodList!$B$1:$H$1,0),0))</f>
        <v>15mL</v>
      </c>
      <c r="I12" s="74">
        <f ca="1">IF($C12="","",VLOOKUP($C12,FoodLookup,MATCH(I$8,FoodList!$B$1:$H$1,0),0)*$N12)</f>
        <v>2.9573529562499998</v>
      </c>
      <c r="J12" s="74">
        <f ca="1">IF($C12="","",VLOOKUP($C12,FoodLookup,MATCH(J$8,FoodList!$B$1:$H$1,0),0)*$N12)</f>
        <v>0</v>
      </c>
      <c r="K12" s="74">
        <f ca="1">IF($C12="","",VLOOKUP($C12,FoodLookup,MATCH(K$8,FoodList!$B$1:$H$1,0),0)*$N12)</f>
        <v>0</v>
      </c>
      <c r="L12" s="74">
        <f ca="1">IF($C12="","",VLOOKUP($C12,FoodLookup,MATCH(L$8,FoodList!$B$1:$H$1,0),0)*$N12)</f>
        <v>0.98578431874999994</v>
      </c>
      <c r="M12" s="74">
        <f ca="1">IF($C12="","",VLOOKUP($C12,FoodLookup,MATCH(M$8,FoodList!$B$1:$H$1,0),0)*$N12)</f>
        <v>9.8578431874999997E-2</v>
      </c>
      <c r="N12" s="74">
        <f t="shared" si="1"/>
        <v>0.98578431874999994</v>
      </c>
    </row>
    <row r="13" spans="2:14" x14ac:dyDescent="0.25">
      <c r="B13" s="69"/>
      <c r="C13" s="101"/>
      <c r="D13" s="70"/>
      <c r="E13" s="70"/>
      <c r="F13" s="70"/>
      <c r="G13" s="70"/>
      <c r="H13" s="73" t="str">
        <f>IF($C13="","",VLOOKUP($C13,FoodLookup,MATCH(H$8,FoodList!$B$1:$H$1,0),0))</f>
        <v/>
      </c>
      <c r="I13" s="74" t="str">
        <f>IF($C13="","",VLOOKUP($C13,FoodLookup,MATCH(I$8,FoodList!$B$1:$H$1,0),0)*$N13)</f>
        <v/>
      </c>
      <c r="J13" s="74" t="str">
        <f>IF($C13="","",VLOOKUP($C13,FoodLookup,MATCH(J$8,FoodList!$B$1:$H$1,0),0)*$N13)</f>
        <v/>
      </c>
      <c r="K13" s="74" t="str">
        <f>IF($C13="","",VLOOKUP($C13,FoodLookup,MATCH(K$8,FoodList!$B$1:$H$1,0),0)*$N13)</f>
        <v/>
      </c>
      <c r="L13" s="74" t="str">
        <f>IF($C13="","",VLOOKUP($C13,FoodLookup,MATCH(L$8,FoodList!$B$1:$H$1,0),0)*$N13)</f>
        <v/>
      </c>
      <c r="M13" s="74" t="str">
        <f>IF($C13="","",VLOOKUP($C13,FoodLookup,MATCH(M$8,FoodList!$B$1:$H$1,0),0)*$N13)</f>
        <v/>
      </c>
      <c r="N13" s="74">
        <f t="shared" si="1"/>
        <v>1</v>
      </c>
    </row>
    <row r="14" spans="2:14" x14ac:dyDescent="0.25">
      <c r="B14" s="69"/>
      <c r="C14" s="69"/>
      <c r="D14" s="70"/>
      <c r="E14" s="70"/>
      <c r="F14" s="70"/>
      <c r="G14" s="70"/>
      <c r="H14" s="73" t="str">
        <f>IF($C14="","",VLOOKUP($C14,FoodLookup,MATCH(H$8,FoodList!$B$1:$H$1,0),0))</f>
        <v/>
      </c>
      <c r="I14" s="74" t="str">
        <f>IF($C14="","",VLOOKUP($C14,FoodLookup,MATCH(I$8,FoodList!$B$1:$H$1,0),0)*$N14)</f>
        <v/>
      </c>
      <c r="J14" s="74" t="str">
        <f>IF($C14="","",VLOOKUP($C14,FoodLookup,MATCH(J$8,FoodList!$B$1:$H$1,0),0)*$N14)</f>
        <v/>
      </c>
      <c r="K14" s="74" t="str">
        <f>IF($C14="","",VLOOKUP($C14,FoodLookup,MATCH(K$8,FoodList!$B$1:$H$1,0),0)*$N14)</f>
        <v/>
      </c>
      <c r="L14" s="74" t="str">
        <f>IF($C14="","",VLOOKUP($C14,FoodLookup,MATCH(L$8,FoodList!$B$1:$H$1,0),0)*$N14)</f>
        <v/>
      </c>
      <c r="M14" s="74" t="str">
        <f>IF($C14="","",VLOOKUP($C14,FoodLookup,MATCH(M$8,FoodList!$B$1:$H$1,0),0)*$N14)</f>
        <v/>
      </c>
      <c r="N14" s="74">
        <f t="shared" si="1"/>
        <v>1</v>
      </c>
    </row>
    <row r="15" spans="2:14" x14ac:dyDescent="0.25">
      <c r="B15" s="69"/>
      <c r="C15" s="69"/>
      <c r="D15" s="70"/>
      <c r="E15" s="70"/>
      <c r="F15" s="70"/>
      <c r="G15" s="70"/>
      <c r="H15" s="73" t="str">
        <f>IF($C15="","",VLOOKUP($C15,FoodLookup,MATCH(H$8,FoodList!$B$1:$H$1,0),0))</f>
        <v/>
      </c>
      <c r="I15" s="74" t="str">
        <f>IF($C15="","",VLOOKUP($C15,FoodLookup,MATCH(I$8,FoodList!$B$1:$H$1,0),0)*$N15)</f>
        <v/>
      </c>
      <c r="J15" s="74" t="str">
        <f>IF($C15="","",VLOOKUP($C15,FoodLookup,MATCH(J$8,FoodList!$B$1:$H$1,0),0)*$N15)</f>
        <v/>
      </c>
      <c r="K15" s="74" t="str">
        <f>IF($C15="","",VLOOKUP($C15,FoodLookup,MATCH(K$8,FoodList!$B$1:$H$1,0),0)*$N15)</f>
        <v/>
      </c>
      <c r="L15" s="74" t="str">
        <f>IF($C15="","",VLOOKUP($C15,FoodLookup,MATCH(L$8,FoodList!$B$1:$H$1,0),0)*$N15)</f>
        <v/>
      </c>
      <c r="M15" s="74" t="str">
        <f>IF($C15="","",VLOOKUP($C15,FoodLookup,MATCH(M$8,FoodList!$B$1:$H$1,0),0)*$N15)</f>
        <v/>
      </c>
      <c r="N15" s="74">
        <f t="shared" si="1"/>
        <v>1</v>
      </c>
    </row>
    <row r="16" spans="2:14" x14ac:dyDescent="0.25">
      <c r="B16" s="69"/>
      <c r="C16" s="69"/>
      <c r="D16" s="70"/>
      <c r="E16" s="70"/>
      <c r="F16" s="70"/>
      <c r="G16" s="70"/>
      <c r="H16" s="73" t="str">
        <f>IF($C16="","",VLOOKUP($C16,FoodLookup,MATCH(H$8,FoodList!$B$1:$H$1,0),0))</f>
        <v/>
      </c>
      <c r="I16" s="74" t="str">
        <f>IF($C16="","",VLOOKUP($C16,FoodLookup,MATCH(I$8,FoodList!$B$1:$H$1,0),0)*$N16)</f>
        <v/>
      </c>
      <c r="J16" s="74" t="str">
        <f>IF($C16="","",VLOOKUP($C16,FoodLookup,MATCH(J$8,FoodList!$B$1:$H$1,0),0)*$N16)</f>
        <v/>
      </c>
      <c r="K16" s="74" t="str">
        <f>IF($C16="","",VLOOKUP($C16,FoodLookup,MATCH(K$8,FoodList!$B$1:$H$1,0),0)*$N16)</f>
        <v/>
      </c>
      <c r="L16" s="74" t="str">
        <f>IF($C16="","",VLOOKUP($C16,FoodLookup,MATCH(L$8,FoodList!$B$1:$H$1,0),0)*$N16)</f>
        <v/>
      </c>
      <c r="M16" s="74" t="str">
        <f>IF($C16="","",VLOOKUP($C16,FoodLookup,MATCH(M$8,FoodList!$B$1:$H$1,0),0)*$N16)</f>
        <v/>
      </c>
      <c r="N16" s="74">
        <f t="shared" si="1"/>
        <v>1</v>
      </c>
    </row>
    <row r="17" spans="2:14" x14ac:dyDescent="0.25">
      <c r="B17" s="69"/>
      <c r="C17" s="69"/>
      <c r="D17" s="70"/>
      <c r="E17" s="70"/>
      <c r="F17" s="70"/>
      <c r="G17" s="70"/>
      <c r="H17" s="73" t="str">
        <f>IF($C17="","",VLOOKUP($C17,FoodLookup,MATCH(H$8,FoodList!$B$1:$H$1,0),0))</f>
        <v/>
      </c>
      <c r="I17" s="74" t="str">
        <f>IF($C17="","",VLOOKUP($C17,FoodLookup,MATCH(I$8,FoodList!$B$1:$H$1,0),0)*$N17)</f>
        <v/>
      </c>
      <c r="J17" s="74" t="str">
        <f>IF($C17="","",VLOOKUP($C17,FoodLookup,MATCH(J$8,FoodList!$B$1:$H$1,0),0)*$N17)</f>
        <v/>
      </c>
      <c r="K17" s="74" t="str">
        <f>IF($C17="","",VLOOKUP($C17,FoodLookup,MATCH(K$8,FoodList!$B$1:$H$1,0),0)*$N17)</f>
        <v/>
      </c>
      <c r="L17" s="74" t="str">
        <f>IF($C17="","",VLOOKUP($C17,FoodLookup,MATCH(L$8,FoodList!$B$1:$H$1,0),0)*$N17)</f>
        <v/>
      </c>
      <c r="M17" s="74" t="str">
        <f>IF($C17="","",VLOOKUP($C17,FoodLookup,MATCH(M$8,FoodList!$B$1:$H$1,0),0)*$N17)</f>
        <v/>
      </c>
      <c r="N17" s="74">
        <f t="shared" si="1"/>
        <v>1</v>
      </c>
    </row>
    <row r="18" spans="2:14" x14ac:dyDescent="0.25">
      <c r="B18" s="69"/>
      <c r="C18" s="69"/>
      <c r="D18" s="70"/>
      <c r="E18" s="70"/>
      <c r="F18" s="70"/>
      <c r="G18" s="70"/>
      <c r="H18" s="73" t="str">
        <f>IF($C18="","",VLOOKUP($C18,FoodLookup,MATCH(H$8,FoodList!$B$1:$H$1,0),0))</f>
        <v/>
      </c>
      <c r="I18" s="74" t="str">
        <f>IF($C18="","",VLOOKUP($C18,FoodLookup,MATCH(I$8,FoodList!$B$1:$H$1,0),0)*$N18)</f>
        <v/>
      </c>
      <c r="J18" s="74" t="str">
        <f>IF($C18="","",VLOOKUP($C18,FoodLookup,MATCH(J$8,FoodList!$B$1:$H$1,0),0)*$N18)</f>
        <v/>
      </c>
      <c r="K18" s="74" t="str">
        <f>IF($C18="","",VLOOKUP($C18,FoodLookup,MATCH(K$8,FoodList!$B$1:$H$1,0),0)*$N18)</f>
        <v/>
      </c>
      <c r="L18" s="74" t="str">
        <f>IF($C18="","",VLOOKUP($C18,FoodLookup,MATCH(L$8,FoodList!$B$1:$H$1,0),0)*$N18)</f>
        <v/>
      </c>
      <c r="M18" s="74" t="str">
        <f>IF($C18="","",VLOOKUP($C18,FoodLookup,MATCH(M$8,FoodList!$B$1:$H$1,0),0)*$N18)</f>
        <v/>
      </c>
      <c r="N18" s="74">
        <f t="shared" si="1"/>
        <v>1</v>
      </c>
    </row>
    <row r="19" spans="2:14" x14ac:dyDescent="0.25">
      <c r="B19" s="69"/>
      <c r="C19" s="69"/>
      <c r="D19" s="70"/>
      <c r="E19" s="70"/>
      <c r="F19" s="70"/>
      <c r="G19" s="70"/>
      <c r="H19" s="73" t="str">
        <f>IF($C19="","",VLOOKUP($C19,FoodLookup,MATCH(H$8,FoodList!$B$1:$H$1,0),0))</f>
        <v/>
      </c>
      <c r="I19" s="74" t="str">
        <f>IF($C19="","",VLOOKUP($C19,FoodLookup,MATCH(I$8,FoodList!$B$1:$H$1,0),0)*$N19)</f>
        <v/>
      </c>
      <c r="J19" s="74" t="str">
        <f>IF($C19="","",VLOOKUP($C19,FoodLookup,MATCH(J$8,FoodList!$B$1:$H$1,0),0)*$N19)</f>
        <v/>
      </c>
      <c r="K19" s="74" t="str">
        <f>IF($C19="","",VLOOKUP($C19,FoodLookup,MATCH(K$8,FoodList!$B$1:$H$1,0),0)*$N19)</f>
        <v/>
      </c>
      <c r="L19" s="74" t="str">
        <f>IF($C19="","",VLOOKUP($C19,FoodLookup,MATCH(L$8,FoodList!$B$1:$H$1,0),0)*$N19)</f>
        <v/>
      </c>
      <c r="M19" s="74" t="str">
        <f>IF($C19="","",VLOOKUP($C19,FoodLookup,MATCH(M$8,FoodList!$B$1:$H$1,0),0)*$N19)</f>
        <v/>
      </c>
      <c r="N19" s="74">
        <f t="shared" si="1"/>
        <v>1</v>
      </c>
    </row>
    <row r="20" spans="2:14" x14ac:dyDescent="0.25">
      <c r="B20" s="69"/>
      <c r="C20" s="69"/>
      <c r="D20" s="70"/>
      <c r="E20" s="70"/>
      <c r="F20" s="70"/>
      <c r="G20" s="70"/>
      <c r="H20" s="73" t="str">
        <f>IF($C20="","",VLOOKUP($C20,FoodLookup,MATCH(H$8,FoodList!$B$1:$H$1,0),0))</f>
        <v/>
      </c>
      <c r="I20" s="74" t="str">
        <f>IF($C20="","",VLOOKUP($C20,FoodLookup,MATCH(I$8,FoodList!$B$1:$H$1,0),0)*$N20)</f>
        <v/>
      </c>
      <c r="J20" s="74" t="str">
        <f>IF($C20="","",VLOOKUP($C20,FoodLookup,MATCH(J$8,FoodList!$B$1:$H$1,0),0)*$N20)</f>
        <v/>
      </c>
      <c r="K20" s="74" t="str">
        <f>IF($C20="","",VLOOKUP($C20,FoodLookup,MATCH(K$8,FoodList!$B$1:$H$1,0),0)*$N20)</f>
        <v/>
      </c>
      <c r="L20" s="74" t="str">
        <f>IF($C20="","",VLOOKUP($C20,FoodLookup,MATCH(L$8,FoodList!$B$1:$H$1,0),0)*$N20)</f>
        <v/>
      </c>
      <c r="M20" s="74" t="str">
        <f>IF($C20="","",VLOOKUP($C20,FoodLookup,MATCH(M$8,FoodList!$B$1:$H$1,0),0)*$N20)</f>
        <v/>
      </c>
      <c r="N20" s="74">
        <f t="shared" si="1"/>
        <v>1</v>
      </c>
    </row>
    <row r="21" spans="2:14" x14ac:dyDescent="0.25">
      <c r="B21" s="69"/>
      <c r="C21" s="69"/>
      <c r="D21" s="70"/>
      <c r="E21" s="70"/>
      <c r="F21" s="70"/>
      <c r="G21" s="70"/>
      <c r="H21" s="73" t="str">
        <f>IF($C21="","",VLOOKUP($C21,FoodLookup,MATCH(H$8,FoodList!$B$1:$H$1,0),0))</f>
        <v/>
      </c>
      <c r="I21" s="74" t="str">
        <f>IF($C21="","",VLOOKUP($C21,FoodLookup,MATCH(I$8,FoodList!$B$1:$H$1,0),0)*$N21)</f>
        <v/>
      </c>
      <c r="J21" s="74" t="str">
        <f>IF($C21="","",VLOOKUP($C21,FoodLookup,MATCH(J$8,FoodList!$B$1:$H$1,0),0)*$N21)</f>
        <v/>
      </c>
      <c r="K21" s="74" t="str">
        <f>IF($C21="","",VLOOKUP($C21,FoodLookup,MATCH(K$8,FoodList!$B$1:$H$1,0),0)*$N21)</f>
        <v/>
      </c>
      <c r="L21" s="74" t="str">
        <f>IF($C21="","",VLOOKUP($C21,FoodLookup,MATCH(L$8,FoodList!$B$1:$H$1,0),0)*$N21)</f>
        <v/>
      </c>
      <c r="M21" s="74" t="str">
        <f>IF($C21="","",VLOOKUP($C21,FoodLookup,MATCH(M$8,FoodList!$B$1:$H$1,0),0)*$N21)</f>
        <v/>
      </c>
      <c r="N21" s="74">
        <f t="shared" si="1"/>
        <v>1</v>
      </c>
    </row>
    <row r="22" spans="2:14" x14ac:dyDescent="0.25">
      <c r="B22" s="69"/>
      <c r="C22" s="69"/>
      <c r="D22" s="70"/>
      <c r="E22" s="70"/>
      <c r="F22" s="70"/>
      <c r="G22" s="70"/>
      <c r="H22" s="73" t="str">
        <f>IF($C22="","",VLOOKUP($C22,FoodLookup,MATCH(H$8,FoodList!$B$1:$H$1,0),0))</f>
        <v/>
      </c>
      <c r="I22" s="74" t="str">
        <f>IF($C22="","",VLOOKUP($C22,FoodLookup,MATCH(I$8,FoodList!$B$1:$H$1,0),0)*$N22)</f>
        <v/>
      </c>
      <c r="J22" s="74" t="str">
        <f>IF($C22="","",VLOOKUP($C22,FoodLookup,MATCH(J$8,FoodList!$B$1:$H$1,0),0)*$N22)</f>
        <v/>
      </c>
      <c r="K22" s="74" t="str">
        <f>IF($C22="","",VLOOKUP($C22,FoodLookup,MATCH(K$8,FoodList!$B$1:$H$1,0),0)*$N22)</f>
        <v/>
      </c>
      <c r="L22" s="74" t="str">
        <f>IF($C22="","",VLOOKUP($C22,FoodLookup,MATCH(L$8,FoodList!$B$1:$H$1,0),0)*$N22)</f>
        <v/>
      </c>
      <c r="M22" s="74" t="str">
        <f>IF($C22="","",VLOOKUP($C22,FoodLookup,MATCH(M$8,FoodList!$B$1:$H$1,0),0)*$N22)</f>
        <v/>
      </c>
      <c r="N22" s="74">
        <f t="shared" si="1"/>
        <v>1</v>
      </c>
    </row>
    <row r="23" spans="2:14" x14ac:dyDescent="0.25">
      <c r="B23" s="69"/>
      <c r="C23" s="69"/>
      <c r="D23" s="70"/>
      <c r="E23" s="70"/>
      <c r="F23" s="70"/>
      <c r="G23" s="70"/>
      <c r="H23" s="73" t="str">
        <f>IF($C23="","",VLOOKUP($C23,FoodLookup,MATCH(H$8,FoodList!$B$1:$H$1,0),0))</f>
        <v/>
      </c>
      <c r="I23" s="74" t="str">
        <f>IF($C23="","",VLOOKUP($C23,FoodLookup,MATCH(I$8,FoodList!$B$1:$H$1,0),0)*$N23)</f>
        <v/>
      </c>
      <c r="J23" s="74" t="str">
        <f>IF($C23="","",VLOOKUP($C23,FoodLookup,MATCH(J$8,FoodList!$B$1:$H$1,0),0)*$N23)</f>
        <v/>
      </c>
      <c r="K23" s="74" t="str">
        <f>IF($C23="","",VLOOKUP($C23,FoodLookup,MATCH(K$8,FoodList!$B$1:$H$1,0),0)*$N23)</f>
        <v/>
      </c>
      <c r="L23" s="74" t="str">
        <f>IF($C23="","",VLOOKUP($C23,FoodLookup,MATCH(L$8,FoodList!$B$1:$H$1,0),0)*$N23)</f>
        <v/>
      </c>
      <c r="M23" s="74" t="str">
        <f>IF($C23="","",VLOOKUP($C23,FoodLookup,MATCH(M$8,FoodList!$B$1:$H$1,0),0)*$N23)</f>
        <v/>
      </c>
      <c r="N23" s="74">
        <f t="shared" si="1"/>
        <v>1</v>
      </c>
    </row>
    <row r="24" spans="2:14" x14ac:dyDescent="0.25">
      <c r="B24" s="69"/>
      <c r="C24" s="69"/>
      <c r="D24" s="70"/>
      <c r="E24" s="70"/>
      <c r="F24" s="70"/>
      <c r="G24" s="70"/>
      <c r="H24" s="73" t="str">
        <f>IF($C24="","",VLOOKUP($C24,FoodLookup,MATCH(H$8,FoodList!$B$1:$H$1,0),0))</f>
        <v/>
      </c>
      <c r="I24" s="74" t="str">
        <f>IF($C24="","",VLOOKUP($C24,FoodLookup,MATCH(I$8,FoodList!$B$1:$H$1,0),0)*$N24)</f>
        <v/>
      </c>
      <c r="J24" s="74" t="str">
        <f>IF($C24="","",VLOOKUP($C24,FoodLookup,MATCH(J$8,FoodList!$B$1:$H$1,0),0)*$N24)</f>
        <v/>
      </c>
      <c r="K24" s="74" t="str">
        <f>IF($C24="","",VLOOKUP($C24,FoodLookup,MATCH(K$8,FoodList!$B$1:$H$1,0),0)*$N24)</f>
        <v/>
      </c>
      <c r="L24" s="74" t="str">
        <f>IF($C24="","",VLOOKUP($C24,FoodLookup,MATCH(L$8,FoodList!$B$1:$H$1,0),0)*$N24)</f>
        <v/>
      </c>
      <c r="M24" s="74" t="str">
        <f>IF($C24="","",VLOOKUP($C24,FoodLookup,MATCH(M$8,FoodList!$B$1:$H$1,0),0)*$N24)</f>
        <v/>
      </c>
      <c r="N24" s="74">
        <f t="shared" si="1"/>
        <v>1</v>
      </c>
    </row>
    <row r="25" spans="2:14" x14ac:dyDescent="0.25">
      <c r="B25" s="69"/>
      <c r="C25" s="69"/>
      <c r="D25" s="70"/>
      <c r="E25" s="70"/>
      <c r="F25" s="70"/>
      <c r="G25" s="70"/>
      <c r="H25" s="73" t="str">
        <f>IF($C25="","",VLOOKUP($C25,FoodLookup,MATCH(H$8,FoodList!$B$1:$H$1,0),0))</f>
        <v/>
      </c>
      <c r="I25" s="74" t="str">
        <f>IF($C25="","",VLOOKUP($C25,FoodLookup,MATCH(I$8,FoodList!$B$1:$H$1,0),0)*$N25)</f>
        <v/>
      </c>
      <c r="J25" s="74" t="str">
        <f>IF($C25="","",VLOOKUP($C25,FoodLookup,MATCH(J$8,FoodList!$B$1:$H$1,0),0)*$N25)</f>
        <v/>
      </c>
      <c r="K25" s="74" t="str">
        <f>IF($C25="","",VLOOKUP($C25,FoodLookup,MATCH(K$8,FoodList!$B$1:$H$1,0),0)*$N25)</f>
        <v/>
      </c>
      <c r="L25" s="74" t="str">
        <f>IF($C25="","",VLOOKUP($C25,FoodLookup,MATCH(L$8,FoodList!$B$1:$H$1,0),0)*$N25)</f>
        <v/>
      </c>
      <c r="M25" s="74" t="str">
        <f>IF($C25="","",VLOOKUP($C25,FoodLookup,MATCH(M$8,FoodList!$B$1:$H$1,0),0)*$N25)</f>
        <v/>
      </c>
      <c r="N25" s="74">
        <f t="shared" si="1"/>
        <v>1</v>
      </c>
    </row>
    <row r="26" spans="2:14" x14ac:dyDescent="0.25">
      <c r="B26" s="69"/>
      <c r="C26" s="69"/>
      <c r="D26" s="70"/>
      <c r="E26" s="70"/>
      <c r="F26" s="70"/>
      <c r="G26" s="70"/>
      <c r="H26" s="73" t="str">
        <f>IF($C26="","",VLOOKUP($C26,FoodLookup,MATCH(H$8,FoodList!$B$1:$H$1,0),0))</f>
        <v/>
      </c>
      <c r="I26" s="74" t="str">
        <f>IF($C26="","",VLOOKUP($C26,FoodLookup,MATCH(I$8,FoodList!$B$1:$H$1,0),0)*$N26)</f>
        <v/>
      </c>
      <c r="J26" s="74" t="str">
        <f>IF($C26="","",VLOOKUP($C26,FoodLookup,MATCH(J$8,FoodList!$B$1:$H$1,0),0)*$N26)</f>
        <v/>
      </c>
      <c r="K26" s="74" t="str">
        <f>IF($C26="","",VLOOKUP($C26,FoodLookup,MATCH(K$8,FoodList!$B$1:$H$1,0),0)*$N26)</f>
        <v/>
      </c>
      <c r="L26" s="74" t="str">
        <f>IF($C26="","",VLOOKUP($C26,FoodLookup,MATCH(L$8,FoodList!$B$1:$H$1,0),0)*$N26)</f>
        <v/>
      </c>
      <c r="M26" s="74" t="str">
        <f>IF($C26="","",VLOOKUP($C26,FoodLookup,MATCH(M$8,FoodList!$B$1:$H$1,0),0)*$N26)</f>
        <v/>
      </c>
      <c r="N26" s="74">
        <f t="shared" si="1"/>
        <v>1</v>
      </c>
    </row>
    <row r="27" spans="2:14" x14ac:dyDescent="0.25">
      <c r="B27" s="69"/>
      <c r="C27" s="69"/>
      <c r="D27" s="70"/>
      <c r="E27" s="70"/>
      <c r="F27" s="70"/>
      <c r="G27" s="70"/>
      <c r="H27" s="73" t="str">
        <f>IF($C27="","",VLOOKUP($C27,FoodLookup,MATCH(H$8,FoodList!$B$1:$H$1,0),0))</f>
        <v/>
      </c>
      <c r="I27" s="74" t="str">
        <f>IF($C27="","",VLOOKUP($C27,FoodLookup,MATCH(I$8,FoodList!$B$1:$H$1,0),0)*$N27)</f>
        <v/>
      </c>
      <c r="J27" s="74" t="str">
        <f>IF($C27="","",VLOOKUP($C27,FoodLookup,MATCH(J$8,FoodList!$B$1:$H$1,0),0)*$N27)</f>
        <v/>
      </c>
      <c r="K27" s="74" t="str">
        <f>IF($C27="","",VLOOKUP($C27,FoodLookup,MATCH(K$8,FoodList!$B$1:$H$1,0),0)*$N27)</f>
        <v/>
      </c>
      <c r="L27" s="74" t="str">
        <f>IF($C27="","",VLOOKUP($C27,FoodLookup,MATCH(L$8,FoodList!$B$1:$H$1,0),0)*$N27)</f>
        <v/>
      </c>
      <c r="M27" s="74" t="str">
        <f>IF($C27="","",VLOOKUP($C27,FoodLookup,MATCH(M$8,FoodList!$B$1:$H$1,0),0)*$N27)</f>
        <v/>
      </c>
      <c r="N27" s="74">
        <f t="shared" si="1"/>
        <v>1</v>
      </c>
    </row>
  </sheetData>
  <dataValidations count="3">
    <dataValidation type="list" allowBlank="1" showInputMessage="1" sqref="B9:B27 B6">
      <formula1>Category</formula1>
    </dataValidation>
    <dataValidation type="list" allowBlank="1" showInputMessage="1" sqref="C9:C27">
      <formula1>OFFSET(CatStart,MATCH(B9,CatCol,0)-1,1,COUNTIF(CatCol,B9),1)</formula1>
    </dataValidation>
    <dataValidation type="list" allowBlank="1" showInputMessage="1" showErrorMessage="1" sqref="E9:E27 G9:G27">
      <formula1>UnitList</formula1>
    </dataValidation>
  </dataValidations>
  <hyperlinks>
    <hyperlink ref="F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Pivot"/>
  <dimension ref="B2:D11"/>
  <sheetViews>
    <sheetView showGridLines="0" workbookViewId="0">
      <selection activeCell="C7" sqref="C7"/>
    </sheetView>
  </sheetViews>
  <sheetFormatPr defaultRowHeight="15.75" x14ac:dyDescent="0.25"/>
  <cols>
    <col min="1" max="1" width="2.7109375" customWidth="1"/>
    <col min="2" max="2" width="13.42578125" bestFit="1" customWidth="1"/>
    <col min="3" max="4" width="7.85546875" bestFit="1" customWidth="1"/>
  </cols>
  <sheetData>
    <row r="2" spans="2:4" x14ac:dyDescent="0.25">
      <c r="B2" s="24" t="s">
        <v>26</v>
      </c>
      <c r="C2" t="s">
        <v>395</v>
      </c>
    </row>
    <row r="4" spans="2:4" x14ac:dyDescent="0.25">
      <c r="C4" s="24" t="s">
        <v>392</v>
      </c>
    </row>
    <row r="5" spans="2:4" x14ac:dyDescent="0.25">
      <c r="B5" s="24" t="s">
        <v>390</v>
      </c>
      <c r="C5" t="s">
        <v>393</v>
      </c>
      <c r="D5" t="s">
        <v>394</v>
      </c>
    </row>
    <row r="6" spans="2:4" x14ac:dyDescent="0.25">
      <c r="B6" s="25" t="s">
        <v>378</v>
      </c>
      <c r="C6" s="26">
        <v>97.5</v>
      </c>
      <c r="D6" s="26">
        <v>97.5</v>
      </c>
    </row>
    <row r="7" spans="2:4" x14ac:dyDescent="0.25">
      <c r="B7" s="25" t="s">
        <v>1304</v>
      </c>
      <c r="C7" s="26">
        <v>0</v>
      </c>
      <c r="D7" s="26">
        <v>0</v>
      </c>
    </row>
    <row r="8" spans="2:4" x14ac:dyDescent="0.25">
      <c r="B8" s="25" t="s">
        <v>380</v>
      </c>
      <c r="C8" s="26">
        <v>346</v>
      </c>
      <c r="D8" s="26">
        <v>346</v>
      </c>
    </row>
    <row r="9" spans="2:4" x14ac:dyDescent="0.25">
      <c r="B9" s="25" t="s">
        <v>382</v>
      </c>
      <c r="C9" s="26">
        <v>0</v>
      </c>
      <c r="D9" s="26">
        <v>0</v>
      </c>
    </row>
    <row r="10" spans="2:4" x14ac:dyDescent="0.25">
      <c r="B10" s="25" t="s">
        <v>381</v>
      </c>
      <c r="C10" s="26">
        <v>0</v>
      </c>
      <c r="D10" s="26">
        <v>0</v>
      </c>
    </row>
    <row r="11" spans="2:4" x14ac:dyDescent="0.25">
      <c r="B11" s="25" t="s">
        <v>391</v>
      </c>
      <c r="C11" s="26">
        <v>88.7</v>
      </c>
      <c r="D11" s="26">
        <v>346</v>
      </c>
    </row>
  </sheetData>
  <pageMargins left="0.75" right="0.75" top="1" bottom="1" header="0.5" footer="0.5"/>
  <pageSetup orientation="portrait" r:id="rId2"/>
  <headerFooter alignWithMargins="0">
    <oddFooter>&amp;Lwww.contextures.com&amp;R&amp;D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Record"/>
  <dimension ref="A1:K48"/>
  <sheetViews>
    <sheetView zoomScaleNormal="100" workbookViewId="0">
      <pane ySplit="1" topLeftCell="A2" activePane="bottomLeft" state="frozen"/>
      <selection activeCell="D24" sqref="D24"/>
      <selection pane="bottomLeft" activeCell="I12" sqref="I12"/>
    </sheetView>
  </sheetViews>
  <sheetFormatPr defaultRowHeight="15.75" x14ac:dyDescent="0.25"/>
  <cols>
    <col min="1" max="1" width="10.28515625" bestFit="1" customWidth="1"/>
    <col min="2" max="2" width="11.140625" bestFit="1" customWidth="1"/>
    <col min="3" max="3" width="13.42578125" bestFit="1" customWidth="1"/>
    <col min="4" max="4" width="25.7109375" customWidth="1"/>
    <col min="5" max="5" width="7.5703125" customWidth="1"/>
    <col min="6" max="6" width="8.42578125" bestFit="1" customWidth="1"/>
    <col min="7" max="7" width="8.28515625" bestFit="1" customWidth="1"/>
  </cols>
  <sheetData>
    <row r="1" spans="1:11" s="1" customFormat="1" x14ac:dyDescent="0.25">
      <c r="A1" s="1" t="s">
        <v>26</v>
      </c>
      <c r="B1" s="1" t="s">
        <v>377</v>
      </c>
      <c r="C1" s="1" t="s">
        <v>27</v>
      </c>
      <c r="D1" s="1" t="s">
        <v>28</v>
      </c>
      <c r="E1" s="1" t="s">
        <v>388</v>
      </c>
      <c r="F1" s="1" t="s">
        <v>29</v>
      </c>
      <c r="G1" s="1" t="s">
        <v>18</v>
      </c>
      <c r="H1" s="1" t="s">
        <v>433</v>
      </c>
      <c r="I1" s="1" t="s">
        <v>432</v>
      </c>
      <c r="J1" s="1" t="s">
        <v>431</v>
      </c>
      <c r="K1" s="1" t="s">
        <v>430</v>
      </c>
    </row>
    <row r="2" spans="1:11" x14ac:dyDescent="0.25">
      <c r="A2" s="98"/>
      <c r="B2" s="8"/>
    </row>
    <row r="3" spans="1:11" x14ac:dyDescent="0.25">
      <c r="A3" s="98"/>
      <c r="B3" s="8"/>
    </row>
    <row r="4" spans="1:11" x14ac:dyDescent="0.25">
      <c r="A4" s="98"/>
      <c r="B4" s="8"/>
    </row>
    <row r="5" spans="1:11" x14ac:dyDescent="0.25">
      <c r="A5" s="98"/>
      <c r="B5" s="8"/>
    </row>
    <row r="6" spans="1:11" x14ac:dyDescent="0.25">
      <c r="A6" s="98"/>
      <c r="B6" s="8"/>
    </row>
    <row r="7" spans="1:11" x14ac:dyDescent="0.25">
      <c r="A7" s="98"/>
    </row>
    <row r="8" spans="1:11" x14ac:dyDescent="0.25">
      <c r="A8" s="98"/>
    </row>
    <row r="9" spans="1:11" x14ac:dyDescent="0.25">
      <c r="A9" s="98"/>
      <c r="F9" t="s">
        <v>389</v>
      </c>
      <c r="G9" t="s">
        <v>389</v>
      </c>
      <c r="H9" t="s">
        <v>389</v>
      </c>
      <c r="I9" t="s">
        <v>389</v>
      </c>
      <c r="J9" t="s">
        <v>389</v>
      </c>
      <c r="K9" t="s">
        <v>389</v>
      </c>
    </row>
    <row r="10" spans="1:11" x14ac:dyDescent="0.25">
      <c r="A10" s="98"/>
      <c r="F10" t="s">
        <v>389</v>
      </c>
      <c r="G10" t="s">
        <v>389</v>
      </c>
      <c r="H10" t="s">
        <v>389</v>
      </c>
      <c r="I10" t="s">
        <v>389</v>
      </c>
      <c r="J10" t="s">
        <v>389</v>
      </c>
      <c r="K10" t="s">
        <v>389</v>
      </c>
    </row>
    <row r="11" spans="1:11" x14ac:dyDescent="0.25">
      <c r="A11" s="98"/>
      <c r="F11" t="s">
        <v>389</v>
      </c>
      <c r="G11" t="s">
        <v>389</v>
      </c>
      <c r="H11" t="s">
        <v>389</v>
      </c>
      <c r="I11" t="s">
        <v>389</v>
      </c>
      <c r="J11" t="s">
        <v>389</v>
      </c>
      <c r="K11" t="s">
        <v>389</v>
      </c>
    </row>
    <row r="12" spans="1:11" x14ac:dyDescent="0.25">
      <c r="A12" s="98"/>
      <c r="F12" t="s">
        <v>389</v>
      </c>
      <c r="G12" t="s">
        <v>389</v>
      </c>
      <c r="H12" t="s">
        <v>389</v>
      </c>
      <c r="I12" t="s">
        <v>389</v>
      </c>
      <c r="J12" t="s">
        <v>389</v>
      </c>
      <c r="K12" t="s">
        <v>389</v>
      </c>
    </row>
    <row r="13" spans="1:11" x14ac:dyDescent="0.25">
      <c r="A13" s="98"/>
      <c r="F13" t="s">
        <v>389</v>
      </c>
      <c r="G13" t="s">
        <v>389</v>
      </c>
      <c r="H13" t="s">
        <v>389</v>
      </c>
      <c r="I13" t="s">
        <v>389</v>
      </c>
      <c r="J13" t="s">
        <v>389</v>
      </c>
      <c r="K13" t="s">
        <v>389</v>
      </c>
    </row>
    <row r="14" spans="1:11" x14ac:dyDescent="0.25">
      <c r="A14" s="98"/>
      <c r="F14" t="s">
        <v>389</v>
      </c>
      <c r="G14" t="s">
        <v>389</v>
      </c>
      <c r="H14" t="s">
        <v>389</v>
      </c>
      <c r="I14" t="s">
        <v>389</v>
      </c>
      <c r="J14" t="s">
        <v>389</v>
      </c>
      <c r="K14" t="s">
        <v>389</v>
      </c>
    </row>
    <row r="15" spans="1:11" x14ac:dyDescent="0.25">
      <c r="A15" s="8"/>
      <c r="F15" t="s">
        <v>389</v>
      </c>
      <c r="G15" t="s">
        <v>389</v>
      </c>
      <c r="H15" t="s">
        <v>389</v>
      </c>
      <c r="I15" t="s">
        <v>389</v>
      </c>
      <c r="J15" t="s">
        <v>389</v>
      </c>
      <c r="K15" t="s">
        <v>389</v>
      </c>
    </row>
    <row r="16" spans="1:11" x14ac:dyDescent="0.25">
      <c r="A16" s="8"/>
      <c r="F16" t="s">
        <v>389</v>
      </c>
      <c r="G16" t="s">
        <v>389</v>
      </c>
      <c r="H16" t="s">
        <v>389</v>
      </c>
      <c r="I16" t="s">
        <v>389</v>
      </c>
      <c r="J16" t="s">
        <v>389</v>
      </c>
      <c r="K16" t="s">
        <v>389</v>
      </c>
    </row>
    <row r="17" spans="1:11" x14ac:dyDescent="0.25">
      <c r="A17" s="8"/>
      <c r="F17" t="s">
        <v>389</v>
      </c>
      <c r="G17" t="s">
        <v>389</v>
      </c>
      <c r="H17" t="s">
        <v>389</v>
      </c>
      <c r="I17" t="s">
        <v>389</v>
      </c>
      <c r="J17" t="s">
        <v>389</v>
      </c>
      <c r="K17" t="s">
        <v>389</v>
      </c>
    </row>
    <row r="18" spans="1:11" x14ac:dyDescent="0.25">
      <c r="A18" s="8"/>
      <c r="F18" t="s">
        <v>389</v>
      </c>
      <c r="G18" t="s">
        <v>389</v>
      </c>
      <c r="H18" t="s">
        <v>389</v>
      </c>
      <c r="I18" t="s">
        <v>389</v>
      </c>
      <c r="J18" t="s">
        <v>389</v>
      </c>
      <c r="K18" t="s">
        <v>389</v>
      </c>
    </row>
    <row r="19" spans="1:11" x14ac:dyDescent="0.25">
      <c r="A19" s="8"/>
      <c r="F19" t="s">
        <v>389</v>
      </c>
      <c r="G19" t="s">
        <v>389</v>
      </c>
      <c r="H19" t="s">
        <v>389</v>
      </c>
      <c r="I19" t="s">
        <v>389</v>
      </c>
      <c r="J19" t="s">
        <v>389</v>
      </c>
      <c r="K19" t="s">
        <v>389</v>
      </c>
    </row>
    <row r="20" spans="1:11" x14ac:dyDescent="0.25">
      <c r="A20" s="8"/>
      <c r="F20" t="s">
        <v>389</v>
      </c>
      <c r="G20" t="s">
        <v>389</v>
      </c>
      <c r="H20" t="s">
        <v>389</v>
      </c>
      <c r="I20" t="s">
        <v>389</v>
      </c>
      <c r="J20" t="s">
        <v>389</v>
      </c>
      <c r="K20" t="s">
        <v>389</v>
      </c>
    </row>
    <row r="21" spans="1:11" x14ac:dyDescent="0.25">
      <c r="A21" s="8"/>
      <c r="F21" t="s">
        <v>389</v>
      </c>
      <c r="G21" t="s">
        <v>389</v>
      </c>
      <c r="H21" t="s">
        <v>389</v>
      </c>
      <c r="I21" t="s">
        <v>389</v>
      </c>
      <c r="J21" t="s">
        <v>389</v>
      </c>
      <c r="K21" t="s">
        <v>389</v>
      </c>
    </row>
    <row r="22" spans="1:11" x14ac:dyDescent="0.25">
      <c r="A22" s="8"/>
      <c r="F22" t="s">
        <v>389</v>
      </c>
      <c r="G22" t="s">
        <v>389</v>
      </c>
      <c r="H22" t="s">
        <v>389</v>
      </c>
      <c r="I22" t="s">
        <v>389</v>
      </c>
      <c r="J22" t="s">
        <v>389</v>
      </c>
      <c r="K22" t="s">
        <v>389</v>
      </c>
    </row>
    <row r="23" spans="1:11" x14ac:dyDescent="0.25">
      <c r="A23" s="8"/>
      <c r="F23" t="s">
        <v>389</v>
      </c>
      <c r="G23" t="s">
        <v>389</v>
      </c>
      <c r="H23" t="s">
        <v>389</v>
      </c>
      <c r="I23" t="s">
        <v>389</v>
      </c>
      <c r="J23" t="s">
        <v>389</v>
      </c>
      <c r="K23" t="s">
        <v>389</v>
      </c>
    </row>
    <row r="24" spans="1:11" x14ac:dyDescent="0.25">
      <c r="A24" s="8"/>
      <c r="F24" t="s">
        <v>389</v>
      </c>
      <c r="G24" t="s">
        <v>389</v>
      </c>
      <c r="H24" t="s">
        <v>389</v>
      </c>
      <c r="I24" t="s">
        <v>389</v>
      </c>
      <c r="J24" t="s">
        <v>389</v>
      </c>
      <c r="K24" t="s">
        <v>389</v>
      </c>
    </row>
    <row r="25" spans="1:11" x14ac:dyDescent="0.25">
      <c r="A25" s="8"/>
    </row>
    <row r="26" spans="1:11" x14ac:dyDescent="0.25">
      <c r="A26" s="8"/>
    </row>
    <row r="27" spans="1:11" x14ac:dyDescent="0.25">
      <c r="A27" s="8"/>
    </row>
    <row r="28" spans="1:11" x14ac:dyDescent="0.25">
      <c r="F28" t="s">
        <v>389</v>
      </c>
      <c r="G28" t="s">
        <v>389</v>
      </c>
      <c r="H28" t="s">
        <v>389</v>
      </c>
      <c r="I28" t="s">
        <v>389</v>
      </c>
      <c r="J28" t="s">
        <v>389</v>
      </c>
      <c r="K28" t="s">
        <v>389</v>
      </c>
    </row>
    <row r="29" spans="1:11" x14ac:dyDescent="0.25">
      <c r="F29" t="s">
        <v>389</v>
      </c>
      <c r="G29" t="s">
        <v>389</v>
      </c>
      <c r="H29" t="s">
        <v>389</v>
      </c>
      <c r="I29" t="s">
        <v>389</v>
      </c>
      <c r="J29" t="s">
        <v>389</v>
      </c>
      <c r="K29" t="s">
        <v>389</v>
      </c>
    </row>
    <row r="30" spans="1:11" x14ac:dyDescent="0.25">
      <c r="F30" t="s">
        <v>389</v>
      </c>
      <c r="G30" t="s">
        <v>389</v>
      </c>
      <c r="H30" t="s">
        <v>389</v>
      </c>
      <c r="I30" t="s">
        <v>389</v>
      </c>
      <c r="J30" t="s">
        <v>389</v>
      </c>
      <c r="K30" t="s">
        <v>389</v>
      </c>
    </row>
    <row r="31" spans="1:11" x14ac:dyDescent="0.25">
      <c r="F31" t="s">
        <v>389</v>
      </c>
      <c r="G31" t="s">
        <v>389</v>
      </c>
      <c r="H31" t="s">
        <v>389</v>
      </c>
      <c r="I31" t="s">
        <v>389</v>
      </c>
      <c r="J31" t="s">
        <v>389</v>
      </c>
      <c r="K31" t="s">
        <v>389</v>
      </c>
    </row>
    <row r="32" spans="1:11" x14ac:dyDescent="0.25">
      <c r="F32" t="s">
        <v>389</v>
      </c>
      <c r="G32" t="s">
        <v>389</v>
      </c>
      <c r="H32" t="s">
        <v>389</v>
      </c>
      <c r="I32" t="s">
        <v>389</v>
      </c>
      <c r="J32" t="s">
        <v>389</v>
      </c>
      <c r="K32" t="s">
        <v>389</v>
      </c>
    </row>
    <row r="33" spans="6:11" x14ac:dyDescent="0.25">
      <c r="F33" t="s">
        <v>389</v>
      </c>
      <c r="G33" t="s">
        <v>389</v>
      </c>
      <c r="H33" t="s">
        <v>389</v>
      </c>
      <c r="I33" t="s">
        <v>389</v>
      </c>
      <c r="J33" t="s">
        <v>389</v>
      </c>
      <c r="K33" t="s">
        <v>389</v>
      </c>
    </row>
    <row r="34" spans="6:11" x14ac:dyDescent="0.25">
      <c r="F34" t="s">
        <v>389</v>
      </c>
      <c r="G34" t="s">
        <v>389</v>
      </c>
      <c r="H34" t="s">
        <v>389</v>
      </c>
      <c r="I34" t="s">
        <v>389</v>
      </c>
      <c r="J34" t="s">
        <v>389</v>
      </c>
      <c r="K34" t="s">
        <v>389</v>
      </c>
    </row>
    <row r="35" spans="6:11" x14ac:dyDescent="0.25">
      <c r="F35" t="s">
        <v>389</v>
      </c>
      <c r="G35" t="s">
        <v>389</v>
      </c>
      <c r="H35" t="s">
        <v>389</v>
      </c>
      <c r="I35" t="s">
        <v>389</v>
      </c>
      <c r="J35" t="s">
        <v>389</v>
      </c>
      <c r="K35" t="s">
        <v>389</v>
      </c>
    </row>
    <row r="36" spans="6:11" x14ac:dyDescent="0.25">
      <c r="F36" t="s">
        <v>389</v>
      </c>
      <c r="G36" t="s">
        <v>389</v>
      </c>
      <c r="H36" t="s">
        <v>389</v>
      </c>
      <c r="I36" t="s">
        <v>389</v>
      </c>
      <c r="J36" t="s">
        <v>389</v>
      </c>
      <c r="K36" t="s">
        <v>389</v>
      </c>
    </row>
    <row r="37" spans="6:11" x14ac:dyDescent="0.25">
      <c r="F37" t="s">
        <v>389</v>
      </c>
      <c r="G37" t="s">
        <v>389</v>
      </c>
      <c r="H37" t="s">
        <v>389</v>
      </c>
      <c r="I37" t="s">
        <v>389</v>
      </c>
      <c r="J37" t="s">
        <v>389</v>
      </c>
      <c r="K37" t="s">
        <v>389</v>
      </c>
    </row>
    <row r="38" spans="6:11" x14ac:dyDescent="0.25">
      <c r="F38" t="s">
        <v>389</v>
      </c>
      <c r="G38" t="s">
        <v>389</v>
      </c>
      <c r="H38" t="s">
        <v>389</v>
      </c>
      <c r="I38" t="s">
        <v>389</v>
      </c>
      <c r="J38" t="s">
        <v>389</v>
      </c>
      <c r="K38" t="s">
        <v>389</v>
      </c>
    </row>
    <row r="39" spans="6:11" x14ac:dyDescent="0.25">
      <c r="F39" t="s">
        <v>389</v>
      </c>
      <c r="G39" t="s">
        <v>389</v>
      </c>
      <c r="H39" t="s">
        <v>389</v>
      </c>
      <c r="I39" t="s">
        <v>389</v>
      </c>
      <c r="J39" t="s">
        <v>389</v>
      </c>
      <c r="K39" t="s">
        <v>389</v>
      </c>
    </row>
    <row r="40" spans="6:11" x14ac:dyDescent="0.25">
      <c r="F40" t="s">
        <v>389</v>
      </c>
      <c r="G40" t="s">
        <v>389</v>
      </c>
      <c r="H40" t="s">
        <v>389</v>
      </c>
      <c r="I40" t="s">
        <v>389</v>
      </c>
      <c r="J40" t="s">
        <v>389</v>
      </c>
      <c r="K40" t="s">
        <v>389</v>
      </c>
    </row>
    <row r="41" spans="6:11" x14ac:dyDescent="0.25">
      <c r="F41" t="s">
        <v>389</v>
      </c>
      <c r="G41" t="s">
        <v>389</v>
      </c>
      <c r="H41" t="s">
        <v>389</v>
      </c>
      <c r="I41" t="s">
        <v>389</v>
      </c>
      <c r="J41" t="s">
        <v>389</v>
      </c>
      <c r="K41" t="s">
        <v>389</v>
      </c>
    </row>
    <row r="42" spans="6:11" x14ac:dyDescent="0.25">
      <c r="F42" t="s">
        <v>389</v>
      </c>
      <c r="G42" t="s">
        <v>389</v>
      </c>
      <c r="H42" t="s">
        <v>389</v>
      </c>
      <c r="I42" t="s">
        <v>389</v>
      </c>
      <c r="J42" t="s">
        <v>389</v>
      </c>
      <c r="K42" t="s">
        <v>389</v>
      </c>
    </row>
    <row r="43" spans="6:11" x14ac:dyDescent="0.25">
      <c r="F43" t="s">
        <v>389</v>
      </c>
      <c r="G43" t="s">
        <v>389</v>
      </c>
      <c r="H43" t="s">
        <v>389</v>
      </c>
      <c r="I43" t="s">
        <v>389</v>
      </c>
      <c r="J43" t="s">
        <v>389</v>
      </c>
      <c r="K43" t="s">
        <v>389</v>
      </c>
    </row>
    <row r="44" spans="6:11" x14ac:dyDescent="0.25">
      <c r="F44" t="s">
        <v>389</v>
      </c>
      <c r="G44" t="s">
        <v>389</v>
      </c>
      <c r="H44" t="s">
        <v>389</v>
      </c>
      <c r="I44" t="s">
        <v>389</v>
      </c>
      <c r="J44" t="s">
        <v>389</v>
      </c>
      <c r="K44" t="s">
        <v>389</v>
      </c>
    </row>
    <row r="45" spans="6:11" x14ac:dyDescent="0.25">
      <c r="F45" t="s">
        <v>389</v>
      </c>
      <c r="G45" t="s">
        <v>389</v>
      </c>
      <c r="H45" t="s">
        <v>389</v>
      </c>
      <c r="I45" t="s">
        <v>389</v>
      </c>
      <c r="J45" t="s">
        <v>389</v>
      </c>
      <c r="K45" t="s">
        <v>389</v>
      </c>
    </row>
    <row r="46" spans="6:11" x14ac:dyDescent="0.25">
      <c r="F46" t="s">
        <v>389</v>
      </c>
      <c r="G46" t="s">
        <v>389</v>
      </c>
      <c r="H46" t="s">
        <v>389</v>
      </c>
      <c r="I46" t="s">
        <v>389</v>
      </c>
      <c r="J46" t="s">
        <v>389</v>
      </c>
      <c r="K46" t="s">
        <v>389</v>
      </c>
    </row>
    <row r="47" spans="6:11" x14ac:dyDescent="0.25">
      <c r="F47" t="s">
        <v>389</v>
      </c>
      <c r="G47" t="s">
        <v>389</v>
      </c>
      <c r="H47" t="s">
        <v>389</v>
      </c>
      <c r="I47" t="s">
        <v>389</v>
      </c>
      <c r="J47" t="s">
        <v>389</v>
      </c>
      <c r="K47" t="s">
        <v>389</v>
      </c>
    </row>
    <row r="48" spans="6:11" x14ac:dyDescent="0.25">
      <c r="F48" t="s">
        <v>389</v>
      </c>
      <c r="G48" t="s">
        <v>389</v>
      </c>
      <c r="H48" t="s">
        <v>389</v>
      </c>
      <c r="I48" t="s">
        <v>389</v>
      </c>
      <c r="J48" t="s">
        <v>389</v>
      </c>
      <c r="K48" t="s">
        <v>389</v>
      </c>
    </row>
  </sheetData>
  <pageMargins left="0.75" right="0.75" top="1" bottom="1" header="0.5" footer="0.5"/>
  <pageSetup orientation="portrait" r:id="rId1"/>
  <headerFooter alignWithMargins="0">
    <oddFooter>&amp;Lwww.contextures.com&amp;R&amp;D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FoodList"/>
  <dimension ref="A1:H1099"/>
  <sheetViews>
    <sheetView showGridLines="0" workbookViewId="0">
      <pane ySplit="1" topLeftCell="A955" activePane="bottomLeft" state="frozen"/>
      <selection activeCell="A4" sqref="A4"/>
      <selection pane="bottomLeft" activeCell="E971" sqref="E971"/>
    </sheetView>
  </sheetViews>
  <sheetFormatPr defaultColWidth="9.140625" defaultRowHeight="15.75" x14ac:dyDescent="0.25"/>
  <cols>
    <col min="1" max="1" width="13.5703125" style="89" bestFit="1" customWidth="1"/>
    <col min="2" max="2" width="42.7109375" style="90" customWidth="1"/>
    <col min="3" max="3" width="9.85546875" style="95" customWidth="1"/>
    <col min="4" max="4" width="8.42578125" style="90" bestFit="1" customWidth="1"/>
    <col min="5" max="5" width="9.140625" style="91"/>
    <col min="6" max="8" width="9.140625" style="90"/>
    <col min="9" max="16384" width="9.140625" style="66"/>
  </cols>
  <sheetData>
    <row r="1" spans="1:8" s="7" customFormat="1" ht="38.25" customHeight="1" x14ac:dyDescent="0.2">
      <c r="A1" s="86" t="s">
        <v>27</v>
      </c>
      <c r="B1" s="87" t="s">
        <v>28</v>
      </c>
      <c r="C1" s="92" t="s">
        <v>29</v>
      </c>
      <c r="D1" s="87" t="s">
        <v>18</v>
      </c>
      <c r="E1" s="88" t="s">
        <v>433</v>
      </c>
      <c r="F1" s="87" t="s">
        <v>432</v>
      </c>
      <c r="G1" s="87" t="s">
        <v>431</v>
      </c>
      <c r="H1" s="87" t="s">
        <v>430</v>
      </c>
    </row>
    <row r="2" spans="1:8" x14ac:dyDescent="0.25">
      <c r="A2" s="63" t="s">
        <v>439</v>
      </c>
      <c r="B2" s="63" t="s">
        <v>1295</v>
      </c>
      <c r="C2" s="93" t="s">
        <v>1292</v>
      </c>
      <c r="D2" s="64">
        <v>163</v>
      </c>
      <c r="E2" s="64">
        <v>33.200000000000003</v>
      </c>
      <c r="F2" s="63">
        <v>1.5</v>
      </c>
      <c r="G2" s="64">
        <v>0.6</v>
      </c>
      <c r="H2" s="65">
        <v>0.1</v>
      </c>
    </row>
    <row r="3" spans="1:8" x14ac:dyDescent="0.25">
      <c r="A3" s="63" t="s">
        <v>439</v>
      </c>
      <c r="B3" s="63" t="s">
        <v>1290</v>
      </c>
      <c r="C3" s="93" t="s">
        <v>1292</v>
      </c>
      <c r="D3" s="64">
        <v>142</v>
      </c>
      <c r="E3" s="64">
        <v>4.3</v>
      </c>
      <c r="F3" s="63">
        <v>4.4000000000000004</v>
      </c>
      <c r="G3" s="64">
        <v>27</v>
      </c>
      <c r="H3" s="65">
        <v>2.8</v>
      </c>
    </row>
    <row r="4" spans="1:8" x14ac:dyDescent="0.25">
      <c r="A4" s="63" t="s">
        <v>439</v>
      </c>
      <c r="B4" s="63" t="s">
        <v>440</v>
      </c>
      <c r="C4" s="93" t="s">
        <v>305</v>
      </c>
      <c r="D4" s="64">
        <v>441</v>
      </c>
      <c r="E4" s="64">
        <v>0</v>
      </c>
      <c r="F4" s="63">
        <v>0</v>
      </c>
      <c r="G4" s="64">
        <v>0</v>
      </c>
      <c r="H4" s="65">
        <v>0</v>
      </c>
    </row>
    <row r="5" spans="1:8" x14ac:dyDescent="0.25">
      <c r="A5" s="63" t="s">
        <v>439</v>
      </c>
      <c r="B5" s="63" t="s">
        <v>1293</v>
      </c>
      <c r="C5" s="93" t="s">
        <v>1294</v>
      </c>
      <c r="D5" s="64">
        <v>9</v>
      </c>
      <c r="E5" s="64">
        <v>0.24</v>
      </c>
      <c r="F5" s="63">
        <v>0</v>
      </c>
      <c r="G5" s="64">
        <v>2.1800000000000002</v>
      </c>
      <c r="H5" s="65">
        <v>1</v>
      </c>
    </row>
    <row r="6" spans="1:8" x14ac:dyDescent="0.25">
      <c r="A6" s="63" t="s">
        <v>63</v>
      </c>
      <c r="B6" s="63" t="s">
        <v>614</v>
      </c>
      <c r="C6" s="93" t="s">
        <v>615</v>
      </c>
      <c r="D6" s="64">
        <v>73</v>
      </c>
      <c r="E6" s="64">
        <v>2</v>
      </c>
      <c r="F6" s="63"/>
      <c r="G6" s="64">
        <v>16</v>
      </c>
      <c r="H6" s="63">
        <v>0.4</v>
      </c>
    </row>
    <row r="7" spans="1:8" x14ac:dyDescent="0.25">
      <c r="A7" s="63" t="s">
        <v>63</v>
      </c>
      <c r="B7" s="63" t="s">
        <v>616</v>
      </c>
      <c r="C7" s="93" t="s">
        <v>615</v>
      </c>
      <c r="D7" s="64">
        <v>129</v>
      </c>
      <c r="E7" s="64">
        <v>3</v>
      </c>
      <c r="F7" s="63"/>
      <c r="G7" s="64">
        <v>29</v>
      </c>
      <c r="H7" s="63">
        <v>0.1</v>
      </c>
    </row>
    <row r="8" spans="1:8" x14ac:dyDescent="0.25">
      <c r="A8" s="63" t="s">
        <v>63</v>
      </c>
      <c r="B8" s="63" t="s">
        <v>69</v>
      </c>
      <c r="C8" s="94">
        <v>2</v>
      </c>
      <c r="D8" s="64">
        <v>45</v>
      </c>
      <c r="E8" s="64">
        <v>1</v>
      </c>
      <c r="F8" s="64">
        <v>1</v>
      </c>
      <c r="G8" s="64">
        <v>7</v>
      </c>
      <c r="H8" s="63">
        <v>0.2</v>
      </c>
    </row>
    <row r="9" spans="1:8" x14ac:dyDescent="0.25">
      <c r="A9" s="63" t="s">
        <v>63</v>
      </c>
      <c r="B9" s="63" t="s">
        <v>73</v>
      </c>
      <c r="C9" s="93" t="s">
        <v>44</v>
      </c>
      <c r="D9" s="64">
        <v>206</v>
      </c>
      <c r="E9" s="64">
        <v>2</v>
      </c>
      <c r="F9" s="64">
        <v>4</v>
      </c>
      <c r="G9" s="64">
        <v>39</v>
      </c>
      <c r="H9" s="65">
        <v>1.8</v>
      </c>
    </row>
    <row r="10" spans="1:8" x14ac:dyDescent="0.25">
      <c r="A10" s="63" t="s">
        <v>63</v>
      </c>
      <c r="B10" s="63" t="s">
        <v>643</v>
      </c>
      <c r="C10" s="93" t="s">
        <v>624</v>
      </c>
      <c r="D10" s="64">
        <v>296</v>
      </c>
      <c r="E10" s="64">
        <v>2</v>
      </c>
      <c r="F10" s="64">
        <v>14</v>
      </c>
      <c r="G10" s="64">
        <v>43</v>
      </c>
      <c r="H10" s="65">
        <v>2</v>
      </c>
    </row>
    <row r="11" spans="1:8" x14ac:dyDescent="0.25">
      <c r="A11" s="63" t="s">
        <v>63</v>
      </c>
      <c r="B11" s="63" t="s">
        <v>644</v>
      </c>
      <c r="C11" s="93" t="s">
        <v>624</v>
      </c>
      <c r="D11" s="64">
        <v>411</v>
      </c>
      <c r="E11" s="64">
        <v>4</v>
      </c>
      <c r="F11" s="64">
        <v>19</v>
      </c>
      <c r="G11" s="64">
        <v>58</v>
      </c>
      <c r="H11" s="65">
        <v>2.2999999999999998</v>
      </c>
    </row>
    <row r="12" spans="1:8" x14ac:dyDescent="0.25">
      <c r="A12" s="63" t="s">
        <v>63</v>
      </c>
      <c r="B12" s="63" t="s">
        <v>71</v>
      </c>
      <c r="C12" s="93" t="s">
        <v>3</v>
      </c>
      <c r="D12" s="64">
        <v>196</v>
      </c>
      <c r="E12" s="64">
        <v>3</v>
      </c>
      <c r="F12" s="64">
        <v>6</v>
      </c>
      <c r="G12" s="64">
        <v>33</v>
      </c>
      <c r="H12" s="63">
        <v>0.7</v>
      </c>
    </row>
    <row r="13" spans="1:8" x14ac:dyDescent="0.25">
      <c r="A13" s="63" t="s">
        <v>63</v>
      </c>
      <c r="B13" s="63" t="s">
        <v>645</v>
      </c>
      <c r="C13" s="93" t="s">
        <v>624</v>
      </c>
      <c r="D13" s="64">
        <v>231</v>
      </c>
      <c r="E13" s="64">
        <v>3</v>
      </c>
      <c r="F13" s="64">
        <v>12</v>
      </c>
      <c r="G13" s="64">
        <v>29</v>
      </c>
      <c r="H13" s="63">
        <v>0.6</v>
      </c>
    </row>
    <row r="14" spans="1:8" x14ac:dyDescent="0.25">
      <c r="A14" s="63" t="s">
        <v>63</v>
      </c>
      <c r="B14" s="63" t="s">
        <v>582</v>
      </c>
      <c r="C14" s="94">
        <v>1</v>
      </c>
      <c r="D14" s="64">
        <v>186</v>
      </c>
      <c r="E14" s="64">
        <v>3</v>
      </c>
      <c r="F14" s="64">
        <v>8</v>
      </c>
      <c r="G14" s="64">
        <v>25</v>
      </c>
      <c r="H14" s="63">
        <v>0.7</v>
      </c>
    </row>
    <row r="15" spans="1:8" x14ac:dyDescent="0.25">
      <c r="A15" s="63" t="s">
        <v>63</v>
      </c>
      <c r="B15" s="63" t="s">
        <v>583</v>
      </c>
      <c r="C15" s="94">
        <v>1</v>
      </c>
      <c r="D15" s="64">
        <v>97</v>
      </c>
      <c r="E15" s="64">
        <v>2</v>
      </c>
      <c r="F15" s="64">
        <v>4</v>
      </c>
      <c r="G15" s="64">
        <v>14</v>
      </c>
      <c r="H15" s="63">
        <v>0.4</v>
      </c>
    </row>
    <row r="16" spans="1:8" x14ac:dyDescent="0.25">
      <c r="A16" s="63" t="s">
        <v>63</v>
      </c>
      <c r="B16" s="63" t="s">
        <v>584</v>
      </c>
      <c r="C16" s="94">
        <v>1</v>
      </c>
      <c r="D16" s="64">
        <v>212</v>
      </c>
      <c r="E16" s="64">
        <v>4</v>
      </c>
      <c r="F16" s="64">
        <v>10</v>
      </c>
      <c r="G16" s="64">
        <v>27</v>
      </c>
      <c r="H16" s="63">
        <v>0.9</v>
      </c>
    </row>
    <row r="17" spans="1:8" x14ac:dyDescent="0.25">
      <c r="A17" s="63" t="s">
        <v>63</v>
      </c>
      <c r="B17" s="63" t="s">
        <v>585</v>
      </c>
      <c r="C17" s="94">
        <v>1</v>
      </c>
      <c r="D17" s="64">
        <v>93</v>
      </c>
      <c r="E17" s="64">
        <v>2</v>
      </c>
      <c r="F17" s="64">
        <v>4</v>
      </c>
      <c r="G17" s="64">
        <v>13</v>
      </c>
      <c r="H17" s="63">
        <v>0.4</v>
      </c>
    </row>
    <row r="18" spans="1:8" x14ac:dyDescent="0.25">
      <c r="A18" s="63" t="s">
        <v>63</v>
      </c>
      <c r="B18" s="63" t="s">
        <v>617</v>
      </c>
      <c r="C18" s="93" t="s">
        <v>305</v>
      </c>
      <c r="D18" s="64">
        <v>232</v>
      </c>
      <c r="E18" s="64">
        <v>2</v>
      </c>
      <c r="F18" s="64">
        <v>8</v>
      </c>
      <c r="G18" s="64">
        <v>39</v>
      </c>
      <c r="H18" s="65">
        <v>1.3</v>
      </c>
    </row>
    <row r="19" spans="1:8" x14ac:dyDescent="0.25">
      <c r="A19" s="63" t="s">
        <v>63</v>
      </c>
      <c r="B19" s="63" t="s">
        <v>655</v>
      </c>
      <c r="C19" s="93" t="s">
        <v>44</v>
      </c>
      <c r="D19" s="64">
        <v>162</v>
      </c>
      <c r="E19" s="64">
        <v>6</v>
      </c>
      <c r="F19" s="64">
        <v>5</v>
      </c>
      <c r="G19" s="64">
        <v>24</v>
      </c>
      <c r="H19" s="63">
        <v>0.9</v>
      </c>
    </row>
    <row r="20" spans="1:8" x14ac:dyDescent="0.25">
      <c r="A20" s="63" t="s">
        <v>63</v>
      </c>
      <c r="B20" s="63" t="s">
        <v>590</v>
      </c>
      <c r="C20" s="94">
        <v>1</v>
      </c>
      <c r="D20" s="64">
        <v>197</v>
      </c>
      <c r="E20" s="64">
        <v>3</v>
      </c>
      <c r="F20" s="64">
        <v>5</v>
      </c>
      <c r="G20" s="64">
        <v>33</v>
      </c>
      <c r="H20" s="65">
        <v>2.4</v>
      </c>
    </row>
    <row r="21" spans="1:8" x14ac:dyDescent="0.25">
      <c r="A21" s="63" t="s">
        <v>63</v>
      </c>
      <c r="B21" s="63" t="s">
        <v>618</v>
      </c>
      <c r="C21" s="93" t="s">
        <v>619</v>
      </c>
      <c r="D21" s="64">
        <v>138</v>
      </c>
      <c r="E21" s="64">
        <v>2</v>
      </c>
      <c r="F21" s="64">
        <v>6</v>
      </c>
      <c r="G21" s="64">
        <v>22</v>
      </c>
      <c r="H21" s="63">
        <v>0.7</v>
      </c>
    </row>
    <row r="22" spans="1:8" x14ac:dyDescent="0.25">
      <c r="A22" s="63" t="s">
        <v>63</v>
      </c>
      <c r="B22" s="63" t="s">
        <v>620</v>
      </c>
      <c r="C22" s="93" t="s">
        <v>619</v>
      </c>
      <c r="D22" s="64">
        <v>168</v>
      </c>
      <c r="E22" s="64">
        <v>2</v>
      </c>
      <c r="F22" s="64">
        <v>10</v>
      </c>
      <c r="G22" s="64">
        <v>18</v>
      </c>
      <c r="H22" s="63">
        <v>0.8</v>
      </c>
    </row>
    <row r="23" spans="1:8" x14ac:dyDescent="0.25">
      <c r="A23" s="63" t="s">
        <v>63</v>
      </c>
      <c r="B23" s="63" t="s">
        <v>72</v>
      </c>
      <c r="C23" s="94">
        <v>1</v>
      </c>
      <c r="D23" s="64">
        <v>248</v>
      </c>
      <c r="E23" s="64">
        <v>2</v>
      </c>
      <c r="F23" s="64">
        <v>14</v>
      </c>
      <c r="G23" s="64">
        <v>29</v>
      </c>
      <c r="H23" s="63">
        <v>0.7</v>
      </c>
    </row>
    <row r="24" spans="1:8" x14ac:dyDescent="0.25">
      <c r="A24" s="63" t="s">
        <v>63</v>
      </c>
      <c r="B24" s="63" t="s">
        <v>621</v>
      </c>
      <c r="C24" s="93" t="s">
        <v>615</v>
      </c>
      <c r="D24" s="64">
        <v>542</v>
      </c>
      <c r="E24" s="64">
        <v>5</v>
      </c>
      <c r="F24" s="64">
        <v>28</v>
      </c>
      <c r="G24" s="64">
        <v>70</v>
      </c>
      <c r="H24" s="65">
        <v>1.5</v>
      </c>
    </row>
    <row r="25" spans="1:8" x14ac:dyDescent="0.25">
      <c r="A25" s="63" t="s">
        <v>63</v>
      </c>
      <c r="B25" s="63" t="s">
        <v>591</v>
      </c>
      <c r="C25" s="94">
        <v>1</v>
      </c>
      <c r="D25" s="64">
        <v>135</v>
      </c>
      <c r="E25" s="64">
        <v>2</v>
      </c>
      <c r="F25" s="64">
        <v>3</v>
      </c>
      <c r="G25" s="64">
        <v>26</v>
      </c>
      <c r="H25" s="65">
        <v>1.2</v>
      </c>
    </row>
    <row r="26" spans="1:8" x14ac:dyDescent="0.25">
      <c r="A26" s="63" t="s">
        <v>63</v>
      </c>
      <c r="B26" s="63" t="s">
        <v>622</v>
      </c>
      <c r="C26" s="93" t="s">
        <v>305</v>
      </c>
      <c r="D26" s="64">
        <v>321</v>
      </c>
      <c r="E26" s="64">
        <v>6</v>
      </c>
      <c r="F26" s="64">
        <v>23</v>
      </c>
      <c r="G26" s="64">
        <v>26</v>
      </c>
      <c r="H26" s="63">
        <v>0.4</v>
      </c>
    </row>
    <row r="27" spans="1:8" x14ac:dyDescent="0.25">
      <c r="A27" s="63" t="s">
        <v>63</v>
      </c>
      <c r="B27" s="63" t="s">
        <v>623</v>
      </c>
      <c r="C27" s="93" t="s">
        <v>624</v>
      </c>
      <c r="D27" s="64">
        <v>407</v>
      </c>
      <c r="E27" s="64">
        <v>8</v>
      </c>
      <c r="F27" s="64">
        <v>19</v>
      </c>
      <c r="G27" s="64">
        <v>53</v>
      </c>
      <c r="H27" s="65">
        <v>2.8</v>
      </c>
    </row>
    <row r="28" spans="1:8" x14ac:dyDescent="0.25">
      <c r="A28" s="63" t="s">
        <v>63</v>
      </c>
      <c r="B28" s="63" t="s">
        <v>625</v>
      </c>
      <c r="C28" s="93" t="s">
        <v>624</v>
      </c>
      <c r="D28" s="64">
        <v>459</v>
      </c>
      <c r="E28" s="64">
        <v>11</v>
      </c>
      <c r="F28" s="64">
        <v>23</v>
      </c>
      <c r="G28" s="64">
        <v>55</v>
      </c>
      <c r="H28" s="63">
        <v>0.8</v>
      </c>
    </row>
    <row r="29" spans="1:8" x14ac:dyDescent="0.25">
      <c r="A29" s="63" t="s">
        <v>63</v>
      </c>
      <c r="B29" s="63" t="s">
        <v>646</v>
      </c>
      <c r="C29" s="93" t="s">
        <v>624</v>
      </c>
      <c r="D29" s="64">
        <v>325</v>
      </c>
      <c r="E29" s="64">
        <v>3</v>
      </c>
      <c r="F29" s="64">
        <v>14</v>
      </c>
      <c r="G29" s="64">
        <v>50</v>
      </c>
      <c r="H29" s="65">
        <v>1</v>
      </c>
    </row>
    <row r="30" spans="1:8" x14ac:dyDescent="0.25">
      <c r="A30" s="63" t="s">
        <v>63</v>
      </c>
      <c r="B30" s="63" t="s">
        <v>598</v>
      </c>
      <c r="C30" s="94">
        <v>2</v>
      </c>
      <c r="D30" s="64">
        <v>98</v>
      </c>
      <c r="E30" s="64">
        <v>1</v>
      </c>
      <c r="F30" s="64">
        <v>5</v>
      </c>
      <c r="G30" s="64">
        <v>13</v>
      </c>
      <c r="H30" s="63">
        <v>0.6</v>
      </c>
    </row>
    <row r="31" spans="1:8" x14ac:dyDescent="0.25">
      <c r="A31" s="63" t="s">
        <v>63</v>
      </c>
      <c r="B31" s="63" t="s">
        <v>599</v>
      </c>
      <c r="C31" s="94">
        <v>2</v>
      </c>
      <c r="D31" s="64">
        <v>156</v>
      </c>
      <c r="E31" s="64">
        <v>2</v>
      </c>
      <c r="F31" s="64">
        <v>9</v>
      </c>
      <c r="G31" s="64">
        <v>19</v>
      </c>
      <c r="H31" s="63">
        <v>0.9</v>
      </c>
    </row>
    <row r="32" spans="1:8" x14ac:dyDescent="0.25">
      <c r="A32" s="63" t="s">
        <v>63</v>
      </c>
      <c r="B32" s="63" t="s">
        <v>600</v>
      </c>
      <c r="C32" s="94">
        <v>2</v>
      </c>
      <c r="D32" s="64">
        <v>118</v>
      </c>
      <c r="E32" s="64">
        <v>1</v>
      </c>
      <c r="F32" s="64">
        <v>5</v>
      </c>
      <c r="G32" s="64">
        <v>16</v>
      </c>
      <c r="H32" s="63">
        <v>0.4</v>
      </c>
    </row>
    <row r="33" spans="1:8" x14ac:dyDescent="0.25">
      <c r="A33" s="63" t="s">
        <v>63</v>
      </c>
      <c r="B33" s="63" t="s">
        <v>601</v>
      </c>
      <c r="C33" s="94">
        <v>2</v>
      </c>
      <c r="D33" s="64">
        <v>129</v>
      </c>
      <c r="E33" s="64">
        <v>1</v>
      </c>
      <c r="F33" s="64">
        <v>4</v>
      </c>
      <c r="G33" s="64">
        <v>21</v>
      </c>
      <c r="H33" s="63">
        <v>0.6</v>
      </c>
    </row>
    <row r="34" spans="1:8" x14ac:dyDescent="0.25">
      <c r="A34" s="63" t="s">
        <v>63</v>
      </c>
      <c r="B34" s="63" t="s">
        <v>647</v>
      </c>
      <c r="C34" s="93" t="s">
        <v>305</v>
      </c>
      <c r="D34" s="64">
        <v>344</v>
      </c>
      <c r="E34" s="64">
        <v>3</v>
      </c>
      <c r="F34" s="64">
        <v>22</v>
      </c>
      <c r="G34" s="64">
        <v>38</v>
      </c>
      <c r="H34" s="65">
        <v>2.2999999999999998</v>
      </c>
    </row>
    <row r="35" spans="1:8" x14ac:dyDescent="0.25">
      <c r="A35" s="63" t="s">
        <v>63</v>
      </c>
      <c r="B35" s="63" t="s">
        <v>602</v>
      </c>
      <c r="C35" s="94">
        <v>2</v>
      </c>
      <c r="D35" s="64">
        <v>93</v>
      </c>
      <c r="E35" s="64">
        <v>1</v>
      </c>
      <c r="F35" s="64">
        <v>4</v>
      </c>
      <c r="G35" s="64">
        <v>14</v>
      </c>
      <c r="H35" s="63">
        <v>0.6</v>
      </c>
    </row>
    <row r="36" spans="1:8" x14ac:dyDescent="0.25">
      <c r="A36" s="63" t="s">
        <v>63</v>
      </c>
      <c r="B36" s="63" t="s">
        <v>626</v>
      </c>
      <c r="C36" s="93" t="s">
        <v>615</v>
      </c>
      <c r="D36" s="64">
        <v>362</v>
      </c>
      <c r="E36" s="64">
        <v>4</v>
      </c>
      <c r="F36" s="64">
        <v>13</v>
      </c>
      <c r="G36" s="64">
        <v>61</v>
      </c>
      <c r="H36" s="65">
        <v>2</v>
      </c>
    </row>
    <row r="37" spans="1:8" x14ac:dyDescent="0.25">
      <c r="A37" s="63" t="s">
        <v>63</v>
      </c>
      <c r="B37" s="63" t="s">
        <v>627</v>
      </c>
      <c r="C37" s="93" t="s">
        <v>305</v>
      </c>
      <c r="D37" s="64">
        <v>282</v>
      </c>
      <c r="E37" s="64">
        <v>3</v>
      </c>
      <c r="F37" s="64">
        <v>10</v>
      </c>
      <c r="G37" s="64">
        <v>48</v>
      </c>
      <c r="H37" s="65">
        <v>2</v>
      </c>
    </row>
    <row r="38" spans="1:8" x14ac:dyDescent="0.25">
      <c r="A38" s="63" t="s">
        <v>63</v>
      </c>
      <c r="B38" s="63" t="s">
        <v>628</v>
      </c>
      <c r="C38" s="93" t="s">
        <v>615</v>
      </c>
      <c r="D38" s="64">
        <v>408</v>
      </c>
      <c r="E38" s="64">
        <v>4</v>
      </c>
      <c r="F38" s="64">
        <v>16</v>
      </c>
      <c r="G38" s="64">
        <v>67</v>
      </c>
      <c r="H38" s="65">
        <v>1.9</v>
      </c>
    </row>
    <row r="39" spans="1:8" x14ac:dyDescent="0.25">
      <c r="A39" s="63" t="s">
        <v>63</v>
      </c>
      <c r="B39" s="63" t="s">
        <v>648</v>
      </c>
      <c r="C39" s="93" t="s">
        <v>305</v>
      </c>
      <c r="D39" s="64">
        <v>191</v>
      </c>
      <c r="E39" s="64">
        <v>1</v>
      </c>
      <c r="F39" s="64">
        <v>11</v>
      </c>
      <c r="G39" s="64">
        <v>24</v>
      </c>
      <c r="H39" s="63">
        <v>0.8</v>
      </c>
    </row>
    <row r="40" spans="1:8" x14ac:dyDescent="0.25">
      <c r="A40" s="63" t="s">
        <v>63</v>
      </c>
      <c r="B40" s="63" t="s">
        <v>603</v>
      </c>
      <c r="C40" s="94">
        <v>2</v>
      </c>
      <c r="D40" s="64">
        <v>194</v>
      </c>
      <c r="E40" s="64">
        <v>2</v>
      </c>
      <c r="F40" s="64">
        <v>6</v>
      </c>
      <c r="G40" s="64">
        <v>35</v>
      </c>
      <c r="H40" s="63">
        <v>0.9</v>
      </c>
    </row>
    <row r="41" spans="1:8" x14ac:dyDescent="0.25">
      <c r="A41" s="63" t="s">
        <v>63</v>
      </c>
      <c r="B41" s="63" t="s">
        <v>629</v>
      </c>
      <c r="C41" s="93" t="s">
        <v>630</v>
      </c>
      <c r="D41" s="64">
        <v>237</v>
      </c>
      <c r="E41" s="64">
        <v>4</v>
      </c>
      <c r="F41" s="64">
        <v>13</v>
      </c>
      <c r="G41" s="64">
        <v>26</v>
      </c>
      <c r="H41" s="65">
        <v>1.1000000000000001</v>
      </c>
    </row>
    <row r="42" spans="1:8" x14ac:dyDescent="0.25">
      <c r="A42" s="63" t="s">
        <v>63</v>
      </c>
      <c r="B42" s="63" t="s">
        <v>631</v>
      </c>
      <c r="C42" s="93" t="s">
        <v>630</v>
      </c>
      <c r="D42" s="64">
        <v>142</v>
      </c>
      <c r="E42" s="64">
        <v>2</v>
      </c>
      <c r="F42" s="64">
        <v>4</v>
      </c>
      <c r="G42" s="64">
        <v>24</v>
      </c>
      <c r="H42" s="63">
        <v>0.5</v>
      </c>
    </row>
    <row r="43" spans="1:8" x14ac:dyDescent="0.25">
      <c r="A43" s="63" t="s">
        <v>63</v>
      </c>
      <c r="B43" s="63" t="s">
        <v>64</v>
      </c>
      <c r="C43" s="94">
        <v>1</v>
      </c>
      <c r="D43" s="64">
        <v>231</v>
      </c>
      <c r="E43" s="64">
        <v>5</v>
      </c>
      <c r="F43" s="64">
        <v>12</v>
      </c>
      <c r="G43" s="64">
        <v>26</v>
      </c>
      <c r="H43" s="65">
        <v>1.5</v>
      </c>
    </row>
    <row r="44" spans="1:8" x14ac:dyDescent="0.25">
      <c r="A44" s="63" t="s">
        <v>63</v>
      </c>
      <c r="B44" s="63" t="s">
        <v>656</v>
      </c>
      <c r="C44" s="94">
        <v>1</v>
      </c>
      <c r="D44" s="64">
        <v>262</v>
      </c>
      <c r="E44" s="64">
        <v>5</v>
      </c>
      <c r="F44" s="64">
        <v>15</v>
      </c>
      <c r="G44" s="64">
        <v>29</v>
      </c>
      <c r="H44" s="63">
        <v>0.8</v>
      </c>
    </row>
    <row r="45" spans="1:8" x14ac:dyDescent="0.25">
      <c r="A45" s="63" t="s">
        <v>63</v>
      </c>
      <c r="B45" s="63" t="s">
        <v>74</v>
      </c>
      <c r="C45" s="94">
        <v>1</v>
      </c>
      <c r="D45" s="64">
        <v>263</v>
      </c>
      <c r="E45" s="64">
        <v>4</v>
      </c>
      <c r="F45" s="64">
        <v>13</v>
      </c>
      <c r="G45" s="64">
        <v>34</v>
      </c>
      <c r="H45" s="65">
        <v>1.3</v>
      </c>
    </row>
    <row r="46" spans="1:8" x14ac:dyDescent="0.25">
      <c r="A46" s="63" t="s">
        <v>63</v>
      </c>
      <c r="B46" s="63" t="s">
        <v>657</v>
      </c>
      <c r="C46" s="93" t="s">
        <v>619</v>
      </c>
      <c r="D46" s="64">
        <v>226</v>
      </c>
      <c r="E46" s="64">
        <v>3</v>
      </c>
      <c r="F46" s="64">
        <v>8</v>
      </c>
      <c r="G46" s="64">
        <v>37</v>
      </c>
      <c r="H46" s="65">
        <v>2.2999999999999998</v>
      </c>
    </row>
    <row r="47" spans="1:8" x14ac:dyDescent="0.25">
      <c r="A47" s="63" t="s">
        <v>63</v>
      </c>
      <c r="B47" s="63" t="s">
        <v>75</v>
      </c>
      <c r="C47" s="94">
        <v>1</v>
      </c>
      <c r="D47" s="64">
        <v>198</v>
      </c>
      <c r="E47" s="64">
        <v>2</v>
      </c>
      <c r="F47" s="64">
        <v>11</v>
      </c>
      <c r="G47" s="64">
        <v>23</v>
      </c>
      <c r="H47" s="63">
        <v>0.7</v>
      </c>
    </row>
    <row r="48" spans="1:8" x14ac:dyDescent="0.25">
      <c r="A48" s="63" t="s">
        <v>63</v>
      </c>
      <c r="B48" s="63" t="s">
        <v>658</v>
      </c>
      <c r="C48" s="94">
        <v>1</v>
      </c>
      <c r="D48" s="64">
        <v>270</v>
      </c>
      <c r="E48" s="64">
        <v>3</v>
      </c>
      <c r="F48" s="64">
        <v>18</v>
      </c>
      <c r="G48" s="64">
        <v>27</v>
      </c>
      <c r="H48" s="65">
        <v>1.1000000000000001</v>
      </c>
    </row>
    <row r="49" spans="1:8" x14ac:dyDescent="0.25">
      <c r="A49" s="63" t="s">
        <v>63</v>
      </c>
      <c r="B49" s="63" t="s">
        <v>659</v>
      </c>
      <c r="C49" s="94">
        <v>1</v>
      </c>
      <c r="D49" s="64">
        <v>242</v>
      </c>
      <c r="E49" s="64">
        <v>4</v>
      </c>
      <c r="F49" s="64">
        <v>14</v>
      </c>
      <c r="G49" s="64">
        <v>27</v>
      </c>
      <c r="H49" s="63">
        <v>0.7</v>
      </c>
    </row>
    <row r="50" spans="1:8" x14ac:dyDescent="0.25">
      <c r="A50" s="63" t="s">
        <v>63</v>
      </c>
      <c r="B50" s="63" t="s">
        <v>660</v>
      </c>
      <c r="C50" s="94">
        <v>1</v>
      </c>
      <c r="D50" s="64">
        <v>289</v>
      </c>
      <c r="E50" s="64">
        <v>5</v>
      </c>
      <c r="F50" s="64">
        <v>16</v>
      </c>
      <c r="G50" s="64">
        <v>33</v>
      </c>
      <c r="H50" s="63">
        <v>0.8</v>
      </c>
    </row>
    <row r="51" spans="1:8" x14ac:dyDescent="0.25">
      <c r="A51" s="63" t="s">
        <v>63</v>
      </c>
      <c r="B51" s="63" t="s">
        <v>661</v>
      </c>
      <c r="C51" s="94">
        <v>1</v>
      </c>
      <c r="D51" s="64">
        <v>262</v>
      </c>
      <c r="E51" s="64">
        <v>6</v>
      </c>
      <c r="F51" s="64">
        <v>16</v>
      </c>
      <c r="G51" s="64">
        <v>24</v>
      </c>
      <c r="H51" s="63">
        <v>0.6</v>
      </c>
    </row>
    <row r="52" spans="1:8" x14ac:dyDescent="0.25">
      <c r="A52" s="63" t="s">
        <v>63</v>
      </c>
      <c r="B52" s="63" t="s">
        <v>604</v>
      </c>
      <c r="C52" s="94">
        <v>2</v>
      </c>
      <c r="D52" s="64">
        <v>111</v>
      </c>
      <c r="E52" s="64">
        <v>1</v>
      </c>
      <c r="F52" s="64">
        <v>2</v>
      </c>
      <c r="G52" s="64">
        <v>23</v>
      </c>
      <c r="H52" s="65">
        <v>1.5</v>
      </c>
    </row>
    <row r="53" spans="1:8" x14ac:dyDescent="0.25">
      <c r="A53" s="63" t="s">
        <v>63</v>
      </c>
      <c r="B53" s="63" t="s">
        <v>649</v>
      </c>
      <c r="C53" s="94">
        <v>1</v>
      </c>
      <c r="D53" s="64">
        <v>404</v>
      </c>
      <c r="E53" s="64">
        <v>4</v>
      </c>
      <c r="F53" s="64">
        <v>21</v>
      </c>
      <c r="G53" s="64">
        <v>55</v>
      </c>
      <c r="H53" s="65">
        <v>3.3</v>
      </c>
    </row>
    <row r="54" spans="1:8" x14ac:dyDescent="0.25">
      <c r="A54" s="63" t="s">
        <v>63</v>
      </c>
      <c r="B54" s="63" t="s">
        <v>632</v>
      </c>
      <c r="C54" s="93" t="s">
        <v>12</v>
      </c>
      <c r="D54" s="64">
        <v>139</v>
      </c>
      <c r="E54" s="64">
        <v>1</v>
      </c>
      <c r="F54" s="64">
        <v>4</v>
      </c>
      <c r="G54" s="64">
        <v>26</v>
      </c>
      <c r="H54" s="65">
        <v>1.6</v>
      </c>
    </row>
    <row r="55" spans="1:8" x14ac:dyDescent="0.25">
      <c r="A55" s="63" t="s">
        <v>63</v>
      </c>
      <c r="B55" s="63" t="s">
        <v>67</v>
      </c>
      <c r="C55" s="94">
        <v>2</v>
      </c>
      <c r="D55" s="64">
        <v>58</v>
      </c>
      <c r="E55" s="64">
        <v>1</v>
      </c>
      <c r="F55" s="64">
        <v>1</v>
      </c>
      <c r="G55" s="64">
        <v>11</v>
      </c>
      <c r="H55" s="63">
        <v>0.3</v>
      </c>
    </row>
    <row r="56" spans="1:8" x14ac:dyDescent="0.25">
      <c r="A56" s="63" t="s">
        <v>63</v>
      </c>
      <c r="B56" s="63" t="s">
        <v>633</v>
      </c>
      <c r="C56" s="93" t="s">
        <v>634</v>
      </c>
      <c r="D56" s="64">
        <v>212</v>
      </c>
      <c r="E56" s="64">
        <v>3</v>
      </c>
      <c r="F56" s="64">
        <v>7</v>
      </c>
      <c r="G56" s="64">
        <v>35</v>
      </c>
      <c r="H56" s="63">
        <v>0.8</v>
      </c>
    </row>
    <row r="57" spans="1:8" x14ac:dyDescent="0.25">
      <c r="A57" s="63" t="s">
        <v>63</v>
      </c>
      <c r="B57" s="63" t="s">
        <v>68</v>
      </c>
      <c r="C57" s="94">
        <v>2</v>
      </c>
      <c r="D57" s="64">
        <v>59</v>
      </c>
      <c r="E57" s="64">
        <v>1</v>
      </c>
      <c r="F57" s="64">
        <v>1</v>
      </c>
      <c r="G57" s="64">
        <v>11</v>
      </c>
      <c r="H57" s="63">
        <v>0.4</v>
      </c>
    </row>
    <row r="58" spans="1:8" x14ac:dyDescent="0.25">
      <c r="A58" s="63" t="s">
        <v>63</v>
      </c>
      <c r="B58" s="63" t="s">
        <v>592</v>
      </c>
      <c r="C58" s="94">
        <v>1</v>
      </c>
      <c r="D58" s="64">
        <v>105</v>
      </c>
      <c r="E58" s="64">
        <v>2</v>
      </c>
      <c r="F58" s="64">
        <v>4</v>
      </c>
      <c r="G58" s="64">
        <v>17</v>
      </c>
      <c r="H58" s="65">
        <v>1.1000000000000001</v>
      </c>
    </row>
    <row r="59" spans="1:8" x14ac:dyDescent="0.25">
      <c r="A59" s="63" t="s">
        <v>63</v>
      </c>
      <c r="B59" s="63" t="s">
        <v>593</v>
      </c>
      <c r="C59" s="94">
        <v>1</v>
      </c>
      <c r="D59" s="64">
        <v>118</v>
      </c>
      <c r="E59" s="64">
        <v>3</v>
      </c>
      <c r="F59" s="64">
        <v>5</v>
      </c>
      <c r="G59" s="64">
        <v>16</v>
      </c>
      <c r="H59" s="65">
        <v>1.3</v>
      </c>
    </row>
    <row r="60" spans="1:8" x14ac:dyDescent="0.25">
      <c r="A60" s="63" t="s">
        <v>63</v>
      </c>
      <c r="B60" s="63" t="s">
        <v>594</v>
      </c>
      <c r="C60" s="94">
        <v>1</v>
      </c>
      <c r="D60" s="64">
        <v>109</v>
      </c>
      <c r="E60" s="64">
        <v>1</v>
      </c>
      <c r="F60" s="64">
        <v>3</v>
      </c>
      <c r="G60" s="64">
        <v>20</v>
      </c>
      <c r="H60" s="65">
        <v>1</v>
      </c>
    </row>
    <row r="61" spans="1:8" x14ac:dyDescent="0.25">
      <c r="A61" s="63" t="s">
        <v>63</v>
      </c>
      <c r="B61" s="63" t="s">
        <v>66</v>
      </c>
      <c r="C61" s="94">
        <v>1</v>
      </c>
      <c r="D61" s="64">
        <v>127</v>
      </c>
      <c r="E61" s="64">
        <v>2</v>
      </c>
      <c r="F61" s="64">
        <v>6</v>
      </c>
      <c r="G61" s="64">
        <v>18</v>
      </c>
      <c r="H61" s="65">
        <v>1.6</v>
      </c>
    </row>
    <row r="62" spans="1:8" x14ac:dyDescent="0.25">
      <c r="A62" s="63" t="s">
        <v>63</v>
      </c>
      <c r="B62" s="63" t="s">
        <v>595</v>
      </c>
      <c r="C62" s="94">
        <v>1</v>
      </c>
      <c r="D62" s="64">
        <v>188</v>
      </c>
      <c r="E62" s="64">
        <v>4</v>
      </c>
      <c r="F62" s="64">
        <v>12</v>
      </c>
      <c r="G62" s="64">
        <v>20</v>
      </c>
      <c r="H62" s="65">
        <v>1</v>
      </c>
    </row>
    <row r="63" spans="1:8" x14ac:dyDescent="0.25">
      <c r="A63" s="63" t="s">
        <v>63</v>
      </c>
      <c r="B63" s="63" t="s">
        <v>596</v>
      </c>
      <c r="C63" s="94">
        <v>1</v>
      </c>
      <c r="D63" s="64">
        <v>124</v>
      </c>
      <c r="E63" s="64">
        <v>2</v>
      </c>
      <c r="F63" s="64">
        <v>5</v>
      </c>
      <c r="G63" s="64">
        <v>19</v>
      </c>
      <c r="H63" s="65">
        <v>1.3</v>
      </c>
    </row>
    <row r="64" spans="1:8" x14ac:dyDescent="0.25">
      <c r="A64" s="63" t="s">
        <v>63</v>
      </c>
      <c r="B64" s="63" t="s">
        <v>650</v>
      </c>
      <c r="C64" s="93" t="s">
        <v>305</v>
      </c>
      <c r="D64" s="64">
        <v>303</v>
      </c>
      <c r="E64" s="64">
        <v>2</v>
      </c>
      <c r="F64" s="64">
        <v>10</v>
      </c>
      <c r="G64" s="64">
        <v>53</v>
      </c>
      <c r="H64" s="65">
        <v>1.4</v>
      </c>
    </row>
    <row r="65" spans="1:8" x14ac:dyDescent="0.25">
      <c r="A65" s="63" t="s">
        <v>63</v>
      </c>
      <c r="B65" s="63" t="s">
        <v>651</v>
      </c>
      <c r="C65" s="93" t="s">
        <v>624</v>
      </c>
      <c r="D65" s="64">
        <v>477</v>
      </c>
      <c r="E65" s="64">
        <v>4</v>
      </c>
      <c r="F65" s="64">
        <v>18</v>
      </c>
      <c r="G65" s="64">
        <v>79</v>
      </c>
      <c r="H65" s="65">
        <v>4.3</v>
      </c>
    </row>
    <row r="66" spans="1:8" x14ac:dyDescent="0.25">
      <c r="A66" s="63" t="s">
        <v>63</v>
      </c>
      <c r="B66" s="63" t="s">
        <v>605</v>
      </c>
      <c r="C66" s="94">
        <v>2</v>
      </c>
      <c r="D66" s="64">
        <v>129</v>
      </c>
      <c r="E66" s="64">
        <v>2</v>
      </c>
      <c r="F66" s="64">
        <v>4</v>
      </c>
      <c r="G66" s="64">
        <v>22</v>
      </c>
      <c r="H66" s="63">
        <v>0.3</v>
      </c>
    </row>
    <row r="67" spans="1:8" x14ac:dyDescent="0.25">
      <c r="A67" s="63" t="s">
        <v>63</v>
      </c>
      <c r="B67" s="63" t="s">
        <v>597</v>
      </c>
      <c r="C67" s="94">
        <v>1</v>
      </c>
      <c r="D67" s="64">
        <v>178</v>
      </c>
      <c r="E67" s="64">
        <v>2</v>
      </c>
      <c r="F67" s="64">
        <v>6</v>
      </c>
      <c r="G67" s="64">
        <v>30</v>
      </c>
      <c r="H67" s="63">
        <v>0.6</v>
      </c>
    </row>
    <row r="68" spans="1:8" x14ac:dyDescent="0.25">
      <c r="A68" s="63" t="s">
        <v>63</v>
      </c>
      <c r="B68" s="63" t="s">
        <v>65</v>
      </c>
      <c r="C68" s="94">
        <v>1</v>
      </c>
      <c r="D68" s="64">
        <v>199</v>
      </c>
      <c r="E68" s="64">
        <v>4</v>
      </c>
      <c r="F68" s="64">
        <v>8</v>
      </c>
      <c r="G68" s="64">
        <v>32</v>
      </c>
      <c r="H68" s="65">
        <v>3.7</v>
      </c>
    </row>
    <row r="69" spans="1:8" x14ac:dyDescent="0.25">
      <c r="A69" s="63" t="s">
        <v>63</v>
      </c>
      <c r="B69" s="63" t="s">
        <v>586</v>
      </c>
      <c r="C69" s="94">
        <v>1</v>
      </c>
      <c r="D69" s="64">
        <v>344</v>
      </c>
      <c r="E69" s="64">
        <v>7</v>
      </c>
      <c r="F69" s="64">
        <v>14</v>
      </c>
      <c r="G69" s="64">
        <v>49</v>
      </c>
      <c r="H69" s="65">
        <v>1.9</v>
      </c>
    </row>
    <row r="70" spans="1:8" x14ac:dyDescent="0.25">
      <c r="A70" s="63" t="s">
        <v>63</v>
      </c>
      <c r="B70" s="63" t="s">
        <v>587</v>
      </c>
      <c r="C70" s="94">
        <v>1</v>
      </c>
      <c r="D70" s="64">
        <v>366</v>
      </c>
      <c r="E70" s="64">
        <v>8</v>
      </c>
      <c r="F70" s="64">
        <v>14</v>
      </c>
      <c r="G70" s="64">
        <v>53</v>
      </c>
      <c r="H70" s="65">
        <v>2.4</v>
      </c>
    </row>
    <row r="71" spans="1:8" x14ac:dyDescent="0.25">
      <c r="A71" s="63" t="s">
        <v>63</v>
      </c>
      <c r="B71" s="63" t="s">
        <v>588</v>
      </c>
      <c r="C71" s="94">
        <v>1</v>
      </c>
      <c r="D71" s="64">
        <v>313</v>
      </c>
      <c r="E71" s="64">
        <v>6</v>
      </c>
      <c r="F71" s="64">
        <v>7</v>
      </c>
      <c r="G71" s="64">
        <v>54</v>
      </c>
      <c r="H71" s="65">
        <v>2.9</v>
      </c>
    </row>
    <row r="72" spans="1:8" x14ac:dyDescent="0.25">
      <c r="A72" s="63" t="s">
        <v>63</v>
      </c>
      <c r="B72" s="63" t="s">
        <v>589</v>
      </c>
      <c r="C72" s="94">
        <v>1</v>
      </c>
      <c r="D72" s="64">
        <v>162</v>
      </c>
      <c r="E72" s="64">
        <v>4</v>
      </c>
      <c r="F72" s="64">
        <v>6</v>
      </c>
      <c r="G72" s="64">
        <v>23</v>
      </c>
      <c r="H72" s="63">
        <v>0.9</v>
      </c>
    </row>
    <row r="73" spans="1:8" x14ac:dyDescent="0.25">
      <c r="A73" s="63" t="s">
        <v>63</v>
      </c>
      <c r="B73" s="63" t="s">
        <v>606</v>
      </c>
      <c r="C73" s="94">
        <v>2</v>
      </c>
      <c r="D73" s="64">
        <v>117</v>
      </c>
      <c r="E73" s="64">
        <v>2</v>
      </c>
      <c r="F73" s="64">
        <v>5</v>
      </c>
      <c r="G73" s="64">
        <v>18</v>
      </c>
      <c r="H73" s="63">
        <v>0.7</v>
      </c>
    </row>
    <row r="74" spans="1:8" x14ac:dyDescent="0.25">
      <c r="A74" s="63" t="s">
        <v>63</v>
      </c>
      <c r="B74" s="63" t="s">
        <v>607</v>
      </c>
      <c r="C74" s="94">
        <v>2</v>
      </c>
      <c r="D74" s="64">
        <v>134</v>
      </c>
      <c r="E74" s="64">
        <v>2</v>
      </c>
      <c r="F74" s="64">
        <v>5</v>
      </c>
      <c r="G74" s="64">
        <v>20</v>
      </c>
      <c r="H74" s="63">
        <v>0.7</v>
      </c>
    </row>
    <row r="75" spans="1:8" x14ac:dyDescent="0.25">
      <c r="A75" s="63" t="s">
        <v>63</v>
      </c>
      <c r="B75" s="63" t="s">
        <v>608</v>
      </c>
      <c r="C75" s="94">
        <v>2</v>
      </c>
      <c r="D75" s="64">
        <v>134</v>
      </c>
      <c r="E75" s="64">
        <v>2</v>
      </c>
      <c r="F75" s="64">
        <v>6</v>
      </c>
      <c r="G75" s="64">
        <v>18</v>
      </c>
      <c r="H75" s="63">
        <v>0.5</v>
      </c>
    </row>
    <row r="76" spans="1:8" x14ac:dyDescent="0.25">
      <c r="A76" s="63" t="s">
        <v>63</v>
      </c>
      <c r="B76" s="63" t="s">
        <v>609</v>
      </c>
      <c r="C76" s="94">
        <v>2</v>
      </c>
      <c r="D76" s="64">
        <v>190</v>
      </c>
      <c r="E76" s="64">
        <v>4</v>
      </c>
      <c r="F76" s="64">
        <v>10</v>
      </c>
      <c r="G76" s="64">
        <v>24</v>
      </c>
      <c r="H76" s="65">
        <v>1.5</v>
      </c>
    </row>
    <row r="77" spans="1:8" x14ac:dyDescent="0.25">
      <c r="A77" s="63" t="s">
        <v>63</v>
      </c>
      <c r="B77" s="63" t="s">
        <v>652</v>
      </c>
      <c r="C77" s="93" t="s">
        <v>305</v>
      </c>
      <c r="D77" s="64">
        <v>452</v>
      </c>
      <c r="E77" s="64">
        <v>5</v>
      </c>
      <c r="F77" s="64">
        <v>21</v>
      </c>
      <c r="G77" s="64">
        <v>65</v>
      </c>
      <c r="H77" s="65">
        <v>4</v>
      </c>
    </row>
    <row r="78" spans="1:8" x14ac:dyDescent="0.25">
      <c r="A78" s="63" t="s">
        <v>63</v>
      </c>
      <c r="B78" s="63" t="s">
        <v>635</v>
      </c>
      <c r="C78" s="93" t="s">
        <v>630</v>
      </c>
      <c r="D78" s="64">
        <v>391</v>
      </c>
      <c r="E78" s="64">
        <v>5</v>
      </c>
      <c r="F78" s="64">
        <v>23</v>
      </c>
      <c r="G78" s="64">
        <v>42</v>
      </c>
      <c r="H78" s="63">
        <v>0.4</v>
      </c>
    </row>
    <row r="79" spans="1:8" x14ac:dyDescent="0.25">
      <c r="A79" s="63" t="s">
        <v>63</v>
      </c>
      <c r="B79" s="63" t="s">
        <v>653</v>
      </c>
      <c r="C79" s="93" t="s">
        <v>305</v>
      </c>
      <c r="D79" s="64">
        <v>229</v>
      </c>
      <c r="E79" s="64">
        <v>4</v>
      </c>
      <c r="F79" s="64">
        <v>10</v>
      </c>
      <c r="G79" s="64">
        <v>30</v>
      </c>
      <c r="H79" s="65">
        <v>2.9</v>
      </c>
    </row>
    <row r="80" spans="1:8" x14ac:dyDescent="0.25">
      <c r="A80" s="63" t="s">
        <v>63</v>
      </c>
      <c r="B80" s="63" t="s">
        <v>662</v>
      </c>
      <c r="C80" s="93" t="s">
        <v>619</v>
      </c>
      <c r="D80" s="64">
        <v>91</v>
      </c>
      <c r="E80" s="64">
        <v>1</v>
      </c>
      <c r="F80" s="64">
        <v>2</v>
      </c>
      <c r="G80" s="64">
        <v>18</v>
      </c>
      <c r="H80" s="63">
        <v>0.1</v>
      </c>
    </row>
    <row r="81" spans="1:8" x14ac:dyDescent="0.25">
      <c r="A81" s="63" t="s">
        <v>63</v>
      </c>
      <c r="B81" s="63" t="s">
        <v>610</v>
      </c>
      <c r="C81" s="94">
        <v>2</v>
      </c>
      <c r="D81" s="64">
        <v>80</v>
      </c>
      <c r="E81" s="64">
        <v>1</v>
      </c>
      <c r="F81" s="64">
        <v>4</v>
      </c>
      <c r="G81" s="64">
        <v>10</v>
      </c>
      <c r="H81" s="63">
        <v>0.3</v>
      </c>
    </row>
    <row r="82" spans="1:8" x14ac:dyDescent="0.25">
      <c r="A82" s="63" t="s">
        <v>63</v>
      </c>
      <c r="B82" s="63" t="s">
        <v>611</v>
      </c>
      <c r="C82" s="94">
        <v>2</v>
      </c>
      <c r="D82" s="64">
        <v>185</v>
      </c>
      <c r="E82" s="64">
        <v>2</v>
      </c>
      <c r="F82" s="64">
        <v>12</v>
      </c>
      <c r="G82" s="64">
        <v>19</v>
      </c>
      <c r="H82" s="63">
        <v>0.5</v>
      </c>
    </row>
    <row r="83" spans="1:8" x14ac:dyDescent="0.25">
      <c r="A83" s="63" t="s">
        <v>63</v>
      </c>
      <c r="B83" s="63" t="s">
        <v>636</v>
      </c>
      <c r="C83" s="94">
        <v>1</v>
      </c>
      <c r="D83" s="64">
        <v>234</v>
      </c>
      <c r="E83" s="64">
        <v>5</v>
      </c>
      <c r="F83" s="64">
        <v>8</v>
      </c>
      <c r="G83" s="64">
        <v>34</v>
      </c>
      <c r="H83" s="65">
        <v>1</v>
      </c>
    </row>
    <row r="84" spans="1:8" x14ac:dyDescent="0.25">
      <c r="A84" s="63" t="s">
        <v>63</v>
      </c>
      <c r="B84" s="63" t="s">
        <v>637</v>
      </c>
      <c r="C84" s="94">
        <v>1</v>
      </c>
      <c r="D84" s="64">
        <v>72</v>
      </c>
      <c r="E84" s="64">
        <v>1</v>
      </c>
      <c r="F84" s="64">
        <v>1</v>
      </c>
      <c r="G84" s="64">
        <v>15</v>
      </c>
      <c r="H84" s="63">
        <v>0.1</v>
      </c>
    </row>
    <row r="85" spans="1:8" x14ac:dyDescent="0.25">
      <c r="A85" s="63" t="s">
        <v>63</v>
      </c>
      <c r="B85" s="63" t="s">
        <v>638</v>
      </c>
      <c r="C85" s="93" t="s">
        <v>615</v>
      </c>
      <c r="D85" s="64">
        <v>187</v>
      </c>
      <c r="E85" s="64">
        <v>5</v>
      </c>
      <c r="F85" s="64">
        <v>3</v>
      </c>
      <c r="G85" s="64">
        <v>36</v>
      </c>
      <c r="H85" s="63">
        <v>0.2</v>
      </c>
    </row>
    <row r="86" spans="1:8" x14ac:dyDescent="0.25">
      <c r="A86" s="63" t="s">
        <v>63</v>
      </c>
      <c r="B86" s="63" t="s">
        <v>70</v>
      </c>
      <c r="C86" s="94">
        <v>2</v>
      </c>
      <c r="D86" s="64">
        <v>143</v>
      </c>
      <c r="E86" s="64">
        <v>2</v>
      </c>
      <c r="F86" s="64">
        <v>6</v>
      </c>
      <c r="G86" s="64">
        <v>20</v>
      </c>
      <c r="H86" s="63">
        <v>0.2</v>
      </c>
    </row>
    <row r="87" spans="1:8" x14ac:dyDescent="0.25">
      <c r="A87" s="63" t="s">
        <v>63</v>
      </c>
      <c r="B87" s="63" t="s">
        <v>612</v>
      </c>
      <c r="C87" s="94">
        <v>2</v>
      </c>
      <c r="D87" s="64">
        <v>142</v>
      </c>
      <c r="E87" s="64">
        <v>2</v>
      </c>
      <c r="F87" s="64">
        <v>4</v>
      </c>
      <c r="G87" s="64">
        <v>25</v>
      </c>
      <c r="H87" s="63">
        <v>0.4</v>
      </c>
    </row>
    <row r="88" spans="1:8" x14ac:dyDescent="0.25">
      <c r="A88" s="63" t="s">
        <v>63</v>
      </c>
      <c r="B88" s="63" t="s">
        <v>654</v>
      </c>
      <c r="C88" s="93" t="s">
        <v>624</v>
      </c>
      <c r="D88" s="64">
        <v>407</v>
      </c>
      <c r="E88" s="64">
        <v>3</v>
      </c>
      <c r="F88" s="64">
        <v>31</v>
      </c>
      <c r="G88" s="64">
        <v>31</v>
      </c>
      <c r="H88" s="63">
        <v>0.5</v>
      </c>
    </row>
    <row r="89" spans="1:8" x14ac:dyDescent="0.25">
      <c r="A89" s="63" t="s">
        <v>63</v>
      </c>
      <c r="B89" s="63" t="s">
        <v>663</v>
      </c>
      <c r="C89" s="94">
        <v>1</v>
      </c>
      <c r="D89" s="64">
        <v>206</v>
      </c>
      <c r="E89" s="64">
        <v>3</v>
      </c>
      <c r="F89" s="64">
        <v>7</v>
      </c>
      <c r="G89" s="64">
        <v>34</v>
      </c>
      <c r="H89" s="63">
        <v>0.5</v>
      </c>
    </row>
    <row r="90" spans="1:8" x14ac:dyDescent="0.25">
      <c r="A90" s="63" t="s">
        <v>63</v>
      </c>
      <c r="B90" s="63" t="s">
        <v>76</v>
      </c>
      <c r="C90" s="94">
        <v>1</v>
      </c>
      <c r="D90" s="64">
        <v>215</v>
      </c>
      <c r="E90" s="64">
        <v>2</v>
      </c>
      <c r="F90" s="64">
        <v>6</v>
      </c>
      <c r="G90" s="64">
        <v>39</v>
      </c>
      <c r="H90" s="63">
        <v>0.4</v>
      </c>
    </row>
    <row r="91" spans="1:8" x14ac:dyDescent="0.25">
      <c r="A91" s="63" t="s">
        <v>63</v>
      </c>
      <c r="B91" s="63" t="s">
        <v>613</v>
      </c>
      <c r="C91" s="94">
        <v>2</v>
      </c>
      <c r="D91" s="64">
        <v>57</v>
      </c>
      <c r="E91" s="64">
        <v>1</v>
      </c>
      <c r="F91" s="64">
        <v>2</v>
      </c>
      <c r="G91" s="64">
        <v>9</v>
      </c>
      <c r="H91" s="63">
        <v>0.2</v>
      </c>
    </row>
    <row r="92" spans="1:8" x14ac:dyDescent="0.25">
      <c r="A92" s="63" t="s">
        <v>63</v>
      </c>
      <c r="B92" s="63" t="s">
        <v>639</v>
      </c>
      <c r="C92" s="93" t="s">
        <v>615</v>
      </c>
      <c r="D92" s="64">
        <v>363</v>
      </c>
      <c r="E92" s="64">
        <v>3</v>
      </c>
      <c r="F92" s="64">
        <v>10</v>
      </c>
      <c r="G92" s="64">
        <v>66</v>
      </c>
      <c r="H92" s="63">
        <v>0.9</v>
      </c>
    </row>
    <row r="93" spans="1:8" x14ac:dyDescent="0.25">
      <c r="A93" s="63" t="s">
        <v>63</v>
      </c>
      <c r="B93" s="63" t="s">
        <v>641</v>
      </c>
      <c r="C93" s="93" t="s">
        <v>305</v>
      </c>
      <c r="D93" s="64">
        <v>283</v>
      </c>
      <c r="E93" s="64">
        <v>2</v>
      </c>
      <c r="F93" s="64">
        <v>8</v>
      </c>
      <c r="G93" s="64">
        <v>52</v>
      </c>
      <c r="H93" s="65">
        <v>1</v>
      </c>
    </row>
    <row r="94" spans="1:8" x14ac:dyDescent="0.25">
      <c r="A94" s="63" t="s">
        <v>63</v>
      </c>
      <c r="B94" s="63" t="s">
        <v>640</v>
      </c>
      <c r="C94" s="93" t="s">
        <v>615</v>
      </c>
      <c r="D94" s="64">
        <v>371</v>
      </c>
      <c r="E94" s="64">
        <v>3</v>
      </c>
      <c r="F94" s="64">
        <v>9</v>
      </c>
      <c r="G94" s="64">
        <v>70</v>
      </c>
      <c r="H94" s="63">
        <v>0.3</v>
      </c>
    </row>
    <row r="95" spans="1:8" x14ac:dyDescent="0.25">
      <c r="A95" s="63" t="s">
        <v>63</v>
      </c>
      <c r="B95" s="63" t="s">
        <v>642</v>
      </c>
      <c r="C95" s="93" t="s">
        <v>615</v>
      </c>
      <c r="D95" s="64">
        <v>363</v>
      </c>
      <c r="E95" s="64">
        <v>4</v>
      </c>
      <c r="F95" s="64">
        <v>11</v>
      </c>
      <c r="G95" s="64">
        <v>64</v>
      </c>
      <c r="H95" s="63">
        <v>0.9</v>
      </c>
    </row>
    <row r="96" spans="1:8" x14ac:dyDescent="0.25">
      <c r="A96" s="63" t="s">
        <v>347</v>
      </c>
      <c r="B96" s="63" t="s">
        <v>1118</v>
      </c>
      <c r="C96" s="93" t="s">
        <v>845</v>
      </c>
      <c r="D96" s="64">
        <v>210</v>
      </c>
      <c r="E96" s="64">
        <v>1</v>
      </c>
      <c r="F96" s="63"/>
      <c r="G96" s="64">
        <v>47</v>
      </c>
      <c r="H96" s="64">
        <v>0</v>
      </c>
    </row>
    <row r="97" spans="1:8" x14ac:dyDescent="0.25">
      <c r="A97" s="63" t="s">
        <v>347</v>
      </c>
      <c r="B97" s="63" t="s">
        <v>1119</v>
      </c>
      <c r="C97" s="93" t="s">
        <v>359</v>
      </c>
      <c r="D97" s="64">
        <v>183</v>
      </c>
      <c r="E97" s="64">
        <v>1</v>
      </c>
      <c r="F97" s="64">
        <v>0</v>
      </c>
      <c r="G97" s="64">
        <v>10</v>
      </c>
      <c r="H97" s="63">
        <v>0.7</v>
      </c>
    </row>
    <row r="98" spans="1:8" x14ac:dyDescent="0.25">
      <c r="A98" s="63" t="s">
        <v>347</v>
      </c>
      <c r="B98" s="63" t="s">
        <v>358</v>
      </c>
      <c r="C98" s="93" t="s">
        <v>359</v>
      </c>
      <c r="D98" s="64">
        <v>99</v>
      </c>
      <c r="E98" s="64">
        <v>1</v>
      </c>
      <c r="F98" s="64">
        <v>0</v>
      </c>
      <c r="G98" s="64">
        <v>5</v>
      </c>
      <c r="H98" s="64">
        <v>0</v>
      </c>
    </row>
    <row r="99" spans="1:8" x14ac:dyDescent="0.25">
      <c r="A99" s="63" t="s">
        <v>347</v>
      </c>
      <c r="B99" s="63" t="s">
        <v>360</v>
      </c>
      <c r="C99" s="93" t="s">
        <v>359</v>
      </c>
      <c r="D99" s="64">
        <v>140</v>
      </c>
      <c r="E99" s="64">
        <v>1</v>
      </c>
      <c r="F99" s="64">
        <v>0</v>
      </c>
      <c r="G99" s="64">
        <v>10</v>
      </c>
      <c r="H99" s="64">
        <v>0</v>
      </c>
    </row>
    <row r="100" spans="1:8" x14ac:dyDescent="0.25">
      <c r="A100" s="63" t="s">
        <v>347</v>
      </c>
      <c r="B100" s="63" t="s">
        <v>1093</v>
      </c>
      <c r="C100" s="93" t="s">
        <v>42</v>
      </c>
      <c r="D100" s="64">
        <v>149</v>
      </c>
      <c r="E100" s="64">
        <v>5</v>
      </c>
      <c r="F100" s="64">
        <v>3</v>
      </c>
      <c r="G100" s="64">
        <v>26</v>
      </c>
      <c r="H100" s="64">
        <v>0</v>
      </c>
    </row>
    <row r="101" spans="1:8" x14ac:dyDescent="0.25">
      <c r="A101" s="63" t="s">
        <v>347</v>
      </c>
      <c r="B101" s="63" t="s">
        <v>1108</v>
      </c>
      <c r="C101" s="93" t="s">
        <v>42</v>
      </c>
      <c r="D101" s="64">
        <v>131</v>
      </c>
      <c r="E101" s="63"/>
      <c r="F101" s="63"/>
      <c r="G101" s="64">
        <v>32</v>
      </c>
      <c r="H101" s="63">
        <v>0.3</v>
      </c>
    </row>
    <row r="102" spans="1:8" x14ac:dyDescent="0.25">
      <c r="A102" s="63" t="s">
        <v>347</v>
      </c>
      <c r="B102" s="63" t="s">
        <v>352</v>
      </c>
      <c r="C102" s="93" t="s">
        <v>42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</row>
    <row r="103" spans="1:8" x14ac:dyDescent="0.25">
      <c r="A103" s="63" t="s">
        <v>347</v>
      </c>
      <c r="B103" s="63" t="s">
        <v>1120</v>
      </c>
      <c r="C103" s="93" t="s">
        <v>44</v>
      </c>
      <c r="D103" s="64">
        <v>237</v>
      </c>
      <c r="E103" s="63"/>
      <c r="F103" s="63"/>
      <c r="G103" s="64">
        <v>9</v>
      </c>
      <c r="H103" s="63">
        <v>0.1</v>
      </c>
    </row>
    <row r="104" spans="1:8" x14ac:dyDescent="0.25">
      <c r="A104" s="63" t="s">
        <v>347</v>
      </c>
      <c r="B104" s="63" t="s">
        <v>1121</v>
      </c>
      <c r="C104" s="93" t="s">
        <v>44</v>
      </c>
      <c r="D104" s="64">
        <v>246</v>
      </c>
      <c r="E104" s="63"/>
      <c r="F104" s="63"/>
      <c r="G104" s="64">
        <v>6</v>
      </c>
      <c r="H104" s="63">
        <v>0.1</v>
      </c>
    </row>
    <row r="105" spans="1:8" x14ac:dyDescent="0.25">
      <c r="A105" s="63" t="s">
        <v>347</v>
      </c>
      <c r="B105" s="63" t="s">
        <v>348</v>
      </c>
      <c r="C105" s="93" t="s">
        <v>42</v>
      </c>
      <c r="D105" s="64">
        <v>3</v>
      </c>
      <c r="E105" s="63"/>
      <c r="F105" s="63"/>
      <c r="G105" s="64">
        <v>0</v>
      </c>
      <c r="H105" s="64">
        <v>0</v>
      </c>
    </row>
    <row r="106" spans="1:8" x14ac:dyDescent="0.25">
      <c r="A106" s="63" t="s">
        <v>347</v>
      </c>
      <c r="B106" s="63" t="s">
        <v>1094</v>
      </c>
      <c r="C106" s="93" t="s">
        <v>42</v>
      </c>
      <c r="D106" s="64">
        <v>3</v>
      </c>
      <c r="E106" s="63"/>
      <c r="F106" s="64">
        <v>0</v>
      </c>
      <c r="G106" s="64">
        <v>0</v>
      </c>
      <c r="H106" s="64">
        <v>0</v>
      </c>
    </row>
    <row r="107" spans="1:8" x14ac:dyDescent="0.25">
      <c r="A107" s="63" t="s">
        <v>347</v>
      </c>
      <c r="B107" s="63" t="s">
        <v>1095</v>
      </c>
      <c r="C107" s="93" t="s">
        <v>42</v>
      </c>
      <c r="D107" s="64">
        <v>5</v>
      </c>
      <c r="E107" s="63"/>
      <c r="F107" s="63"/>
      <c r="G107" s="64">
        <v>1</v>
      </c>
      <c r="H107" s="64">
        <v>0</v>
      </c>
    </row>
    <row r="108" spans="1:8" x14ac:dyDescent="0.25">
      <c r="A108" s="63" t="s">
        <v>347</v>
      </c>
      <c r="B108" s="63" t="s">
        <v>349</v>
      </c>
      <c r="C108" s="93" t="s">
        <v>42</v>
      </c>
      <c r="D108" s="64">
        <v>101</v>
      </c>
      <c r="E108" s="64">
        <v>5</v>
      </c>
      <c r="F108" s="64">
        <v>6</v>
      </c>
      <c r="G108" s="64">
        <v>7</v>
      </c>
      <c r="H108" s="64">
        <v>0</v>
      </c>
    </row>
    <row r="109" spans="1:8" x14ac:dyDescent="0.25">
      <c r="A109" s="63" t="s">
        <v>347</v>
      </c>
      <c r="B109" s="63" t="s">
        <v>1096</v>
      </c>
      <c r="C109" s="93" t="s">
        <v>42</v>
      </c>
      <c r="D109" s="64">
        <v>13</v>
      </c>
      <c r="E109" s="63"/>
      <c r="F109" s="63"/>
      <c r="G109" s="64">
        <v>3</v>
      </c>
      <c r="H109" s="63">
        <v>0.8</v>
      </c>
    </row>
    <row r="110" spans="1:8" x14ac:dyDescent="0.25">
      <c r="A110" s="63" t="s">
        <v>347</v>
      </c>
      <c r="B110" s="63" t="s">
        <v>353</v>
      </c>
      <c r="C110" s="93" t="s">
        <v>42</v>
      </c>
      <c r="D110" s="64">
        <v>110</v>
      </c>
      <c r="E110" s="63"/>
      <c r="F110" s="64">
        <v>0</v>
      </c>
      <c r="G110" s="64">
        <v>28</v>
      </c>
      <c r="H110" s="64">
        <v>0</v>
      </c>
    </row>
    <row r="111" spans="1:8" x14ac:dyDescent="0.25">
      <c r="A111" s="63" t="s">
        <v>347</v>
      </c>
      <c r="B111" s="63" t="s">
        <v>1102</v>
      </c>
      <c r="C111" s="93" t="s">
        <v>42</v>
      </c>
      <c r="D111" s="64">
        <v>3</v>
      </c>
      <c r="E111" s="63"/>
      <c r="F111" s="64">
        <v>0</v>
      </c>
      <c r="G111" s="63"/>
      <c r="H111" s="64">
        <v>0</v>
      </c>
    </row>
    <row r="112" spans="1:8" x14ac:dyDescent="0.25">
      <c r="A112" s="63" t="s">
        <v>347</v>
      </c>
      <c r="B112" s="63" t="s">
        <v>1103</v>
      </c>
      <c r="C112" s="93" t="s">
        <v>42</v>
      </c>
      <c r="D112" s="64">
        <v>107</v>
      </c>
      <c r="E112" s="64">
        <v>0</v>
      </c>
      <c r="F112" s="64">
        <v>0</v>
      </c>
      <c r="G112" s="64">
        <v>28</v>
      </c>
      <c r="H112" s="64">
        <v>0</v>
      </c>
    </row>
    <row r="113" spans="1:8" x14ac:dyDescent="0.25">
      <c r="A113" s="63" t="s">
        <v>347</v>
      </c>
      <c r="B113" s="63" t="s">
        <v>1109</v>
      </c>
      <c r="C113" s="93" t="s">
        <v>42</v>
      </c>
      <c r="D113" s="64">
        <v>3</v>
      </c>
      <c r="E113" s="64">
        <v>0</v>
      </c>
      <c r="F113" s="63"/>
      <c r="G113" s="64">
        <v>1</v>
      </c>
      <c r="H113" s="64">
        <v>0</v>
      </c>
    </row>
    <row r="114" spans="1:8" x14ac:dyDescent="0.25">
      <c r="A114" s="63" t="s">
        <v>347</v>
      </c>
      <c r="B114" s="63" t="s">
        <v>1110</v>
      </c>
      <c r="C114" s="93" t="s">
        <v>42</v>
      </c>
      <c r="D114" s="64">
        <v>102</v>
      </c>
      <c r="E114" s="64">
        <v>0</v>
      </c>
      <c r="F114" s="63"/>
      <c r="G114" s="64">
        <v>26</v>
      </c>
      <c r="H114" s="64">
        <v>0</v>
      </c>
    </row>
    <row r="115" spans="1:8" x14ac:dyDescent="0.25">
      <c r="A115" s="63" t="s">
        <v>347</v>
      </c>
      <c r="B115" s="63" t="s">
        <v>1111</v>
      </c>
      <c r="C115" s="93" t="s">
        <v>42</v>
      </c>
      <c r="D115" s="64">
        <v>102</v>
      </c>
      <c r="E115" s="64">
        <v>0</v>
      </c>
      <c r="F115" s="63"/>
      <c r="G115" s="64">
        <v>26</v>
      </c>
      <c r="H115" s="64">
        <v>0</v>
      </c>
    </row>
    <row r="116" spans="1:8" x14ac:dyDescent="0.25">
      <c r="A116" s="63" t="s">
        <v>347</v>
      </c>
      <c r="B116" s="63" t="s">
        <v>1112</v>
      </c>
      <c r="C116" s="93" t="s">
        <v>42</v>
      </c>
      <c r="D116" s="64">
        <v>123</v>
      </c>
      <c r="E116" s="64">
        <v>0</v>
      </c>
      <c r="F116" s="64">
        <v>0</v>
      </c>
      <c r="G116" s="64">
        <v>33</v>
      </c>
      <c r="H116" s="64">
        <v>0</v>
      </c>
    </row>
    <row r="117" spans="1:8" x14ac:dyDescent="0.25">
      <c r="A117" s="63" t="s">
        <v>347</v>
      </c>
      <c r="B117" s="63" t="s">
        <v>354</v>
      </c>
      <c r="C117" s="93" t="s">
        <v>42</v>
      </c>
      <c r="D117" s="64">
        <v>88</v>
      </c>
      <c r="E117" s="64">
        <v>0</v>
      </c>
      <c r="F117" s="64">
        <v>0</v>
      </c>
      <c r="G117" s="64">
        <v>23</v>
      </c>
      <c r="H117" s="64">
        <v>0</v>
      </c>
    </row>
    <row r="118" spans="1:8" x14ac:dyDescent="0.25">
      <c r="A118" s="63" t="s">
        <v>347</v>
      </c>
      <c r="B118" s="63" t="s">
        <v>1097</v>
      </c>
      <c r="C118" s="93" t="s">
        <v>42</v>
      </c>
      <c r="D118" s="64">
        <v>211</v>
      </c>
      <c r="E118" s="64">
        <v>2</v>
      </c>
      <c r="F118" s="64">
        <v>9</v>
      </c>
      <c r="G118" s="64">
        <v>28</v>
      </c>
      <c r="H118" s="64">
        <v>0</v>
      </c>
    </row>
    <row r="119" spans="1:8" x14ac:dyDescent="0.25">
      <c r="A119" s="63" t="s">
        <v>347</v>
      </c>
      <c r="B119" s="63" t="s">
        <v>1098</v>
      </c>
      <c r="C119" s="93" t="s">
        <v>42</v>
      </c>
      <c r="D119" s="64">
        <v>127</v>
      </c>
      <c r="E119" s="64">
        <v>3</v>
      </c>
      <c r="F119" s="64">
        <v>1</v>
      </c>
      <c r="G119" s="64">
        <v>27</v>
      </c>
      <c r="H119" s="64">
        <v>0</v>
      </c>
    </row>
    <row r="120" spans="1:8" x14ac:dyDescent="0.25">
      <c r="A120" s="63" t="s">
        <v>347</v>
      </c>
      <c r="B120" s="63" t="s">
        <v>350</v>
      </c>
      <c r="C120" s="93" t="s">
        <v>42</v>
      </c>
      <c r="D120" s="64">
        <v>127</v>
      </c>
      <c r="E120" s="64">
        <v>3</v>
      </c>
      <c r="F120" s="64">
        <v>2</v>
      </c>
      <c r="G120" s="64">
        <v>26</v>
      </c>
      <c r="H120" s="64">
        <v>0</v>
      </c>
    </row>
    <row r="121" spans="1:8" x14ac:dyDescent="0.25">
      <c r="A121" s="63" t="s">
        <v>347</v>
      </c>
      <c r="B121" s="63" t="s">
        <v>1099</v>
      </c>
      <c r="C121" s="93" t="s">
        <v>42</v>
      </c>
      <c r="D121" s="64">
        <v>91</v>
      </c>
      <c r="E121" s="64">
        <v>0</v>
      </c>
      <c r="F121" s="64">
        <v>0</v>
      </c>
      <c r="G121" s="64">
        <v>23</v>
      </c>
      <c r="H121" s="64">
        <v>0</v>
      </c>
    </row>
    <row r="122" spans="1:8" x14ac:dyDescent="0.25">
      <c r="A122" s="63" t="s">
        <v>347</v>
      </c>
      <c r="B122" s="63" t="s">
        <v>1100</v>
      </c>
      <c r="C122" s="93" t="s">
        <v>42</v>
      </c>
      <c r="D122" s="64">
        <v>93</v>
      </c>
      <c r="E122" s="63"/>
      <c r="F122" s="63"/>
      <c r="G122" s="64">
        <v>23</v>
      </c>
      <c r="H122" s="64">
        <v>0</v>
      </c>
    </row>
    <row r="123" spans="1:8" x14ac:dyDescent="0.25">
      <c r="A123" s="63" t="s">
        <v>347</v>
      </c>
      <c r="B123" s="63" t="s">
        <v>355</v>
      </c>
      <c r="C123" s="93" t="s">
        <v>42</v>
      </c>
      <c r="D123" s="64">
        <v>105</v>
      </c>
      <c r="E123" s="63"/>
      <c r="F123" s="63"/>
      <c r="G123" s="64">
        <v>27</v>
      </c>
      <c r="H123" s="63">
        <v>0.2</v>
      </c>
    </row>
    <row r="124" spans="1:8" x14ac:dyDescent="0.25">
      <c r="A124" s="63" t="s">
        <v>347</v>
      </c>
      <c r="B124" s="63" t="s">
        <v>1104</v>
      </c>
      <c r="C124" s="93" t="s">
        <v>42</v>
      </c>
      <c r="D124" s="64">
        <v>104</v>
      </c>
      <c r="E124" s="64">
        <v>0</v>
      </c>
      <c r="F124" s="64">
        <v>0</v>
      </c>
      <c r="G124" s="64">
        <v>27</v>
      </c>
      <c r="H124" s="64">
        <v>0</v>
      </c>
    </row>
    <row r="125" spans="1:8" x14ac:dyDescent="0.25">
      <c r="A125" s="63" t="s">
        <v>347</v>
      </c>
      <c r="B125" s="63" t="s">
        <v>1122</v>
      </c>
      <c r="C125" s="93" t="s">
        <v>1123</v>
      </c>
      <c r="D125" s="64">
        <v>172</v>
      </c>
      <c r="E125" s="64">
        <v>1</v>
      </c>
      <c r="F125" s="64">
        <v>8</v>
      </c>
      <c r="G125" s="64">
        <v>11</v>
      </c>
      <c r="H125" s="64">
        <v>0</v>
      </c>
    </row>
    <row r="126" spans="1:8" x14ac:dyDescent="0.25">
      <c r="A126" s="63" t="s">
        <v>347</v>
      </c>
      <c r="B126" s="63" t="s">
        <v>1113</v>
      </c>
      <c r="C126" s="93" t="s">
        <v>42</v>
      </c>
      <c r="D126" s="64">
        <v>113</v>
      </c>
      <c r="E126" s="63"/>
      <c r="F126" s="63"/>
      <c r="G126" s="64">
        <v>29</v>
      </c>
      <c r="H126" s="63">
        <v>0.3</v>
      </c>
    </row>
    <row r="127" spans="1:8" x14ac:dyDescent="0.25">
      <c r="A127" s="63" t="s">
        <v>347</v>
      </c>
      <c r="B127" s="63" t="s">
        <v>1105</v>
      </c>
      <c r="C127" s="93" t="s">
        <v>42</v>
      </c>
      <c r="D127" s="64">
        <v>0</v>
      </c>
      <c r="E127" s="64">
        <v>0</v>
      </c>
      <c r="F127" s="64">
        <v>0</v>
      </c>
      <c r="G127" s="63"/>
      <c r="H127" s="64">
        <v>0</v>
      </c>
    </row>
    <row r="128" spans="1:8" x14ac:dyDescent="0.25">
      <c r="A128" s="63" t="s">
        <v>347</v>
      </c>
      <c r="B128" s="63" t="s">
        <v>1114</v>
      </c>
      <c r="C128" s="93" t="s">
        <v>42</v>
      </c>
      <c r="D128" s="64">
        <v>134</v>
      </c>
      <c r="E128" s="64">
        <v>0</v>
      </c>
      <c r="F128" s="63"/>
      <c r="G128" s="64">
        <v>34</v>
      </c>
      <c r="H128" s="64">
        <v>0</v>
      </c>
    </row>
    <row r="129" spans="1:8" x14ac:dyDescent="0.25">
      <c r="A129" s="63" t="s">
        <v>347</v>
      </c>
      <c r="B129" s="63" t="s">
        <v>1115</v>
      </c>
      <c r="C129" s="93" t="s">
        <v>42</v>
      </c>
      <c r="D129" s="64">
        <v>135</v>
      </c>
      <c r="E129" s="64">
        <v>0</v>
      </c>
      <c r="F129" s="64">
        <v>0</v>
      </c>
      <c r="G129" s="64">
        <v>34</v>
      </c>
      <c r="H129" s="64">
        <v>0</v>
      </c>
    </row>
    <row r="130" spans="1:8" x14ac:dyDescent="0.25">
      <c r="A130" s="63" t="s">
        <v>347</v>
      </c>
      <c r="B130" s="63" t="s">
        <v>1106</v>
      </c>
      <c r="C130" s="93" t="s">
        <v>42</v>
      </c>
      <c r="D130" s="64">
        <v>126</v>
      </c>
      <c r="E130" s="64">
        <v>0</v>
      </c>
      <c r="F130" s="64">
        <v>0</v>
      </c>
      <c r="G130" s="64">
        <v>32</v>
      </c>
      <c r="H130" s="64">
        <v>0</v>
      </c>
    </row>
    <row r="131" spans="1:8" x14ac:dyDescent="0.25">
      <c r="A131" s="63" t="s">
        <v>347</v>
      </c>
      <c r="B131" s="63" t="s">
        <v>1124</v>
      </c>
      <c r="C131" s="93" t="s">
        <v>44</v>
      </c>
      <c r="D131" s="64">
        <v>87</v>
      </c>
      <c r="E131" s="63"/>
      <c r="F131" s="63"/>
      <c r="G131" s="64">
        <v>12</v>
      </c>
      <c r="H131" s="63">
        <v>0.1</v>
      </c>
    </row>
    <row r="132" spans="1:8" x14ac:dyDescent="0.25">
      <c r="A132" s="63" t="s">
        <v>347</v>
      </c>
      <c r="B132" s="63" t="s">
        <v>361</v>
      </c>
      <c r="C132" s="93" t="s">
        <v>362</v>
      </c>
      <c r="D132" s="64">
        <v>109</v>
      </c>
      <c r="E132" s="64">
        <v>0</v>
      </c>
      <c r="F132" s="64">
        <v>0</v>
      </c>
      <c r="G132" s="64">
        <v>0</v>
      </c>
      <c r="H132" s="64">
        <v>0</v>
      </c>
    </row>
    <row r="133" spans="1:8" x14ac:dyDescent="0.25">
      <c r="A133" s="63" t="s">
        <v>347</v>
      </c>
      <c r="B133" s="63" t="s">
        <v>1116</v>
      </c>
      <c r="C133" s="93" t="s">
        <v>42</v>
      </c>
      <c r="D133" s="64">
        <v>29</v>
      </c>
      <c r="E133" s="64">
        <v>0</v>
      </c>
      <c r="F133" s="64">
        <v>0</v>
      </c>
      <c r="G133" s="64">
        <v>8</v>
      </c>
      <c r="H133" s="64">
        <v>0</v>
      </c>
    </row>
    <row r="134" spans="1:8" x14ac:dyDescent="0.25">
      <c r="A134" s="63" t="s">
        <v>347</v>
      </c>
      <c r="B134" s="63" t="s">
        <v>1117</v>
      </c>
      <c r="C134" s="93" t="s">
        <v>42</v>
      </c>
      <c r="D134" s="64">
        <v>67</v>
      </c>
      <c r="E134" s="64">
        <v>0</v>
      </c>
      <c r="F134" s="63"/>
      <c r="G134" s="64">
        <v>16</v>
      </c>
      <c r="H134" s="64">
        <v>0</v>
      </c>
    </row>
    <row r="135" spans="1:8" x14ac:dyDescent="0.25">
      <c r="A135" s="63" t="s">
        <v>347</v>
      </c>
      <c r="B135" s="63" t="s">
        <v>351</v>
      </c>
      <c r="C135" s="93" t="s">
        <v>42</v>
      </c>
      <c r="D135" s="64">
        <v>3</v>
      </c>
      <c r="E135" s="64">
        <v>0</v>
      </c>
      <c r="F135" s="63"/>
      <c r="G135" s="64">
        <v>1</v>
      </c>
      <c r="H135" s="64">
        <v>0</v>
      </c>
    </row>
    <row r="136" spans="1:8" x14ac:dyDescent="0.25">
      <c r="A136" s="63" t="s">
        <v>347</v>
      </c>
      <c r="B136" s="63" t="s">
        <v>1101</v>
      </c>
      <c r="C136" s="93" t="s">
        <v>42</v>
      </c>
      <c r="D136" s="64">
        <v>3</v>
      </c>
      <c r="E136" s="64">
        <v>0</v>
      </c>
      <c r="F136" s="63"/>
      <c r="G136" s="64">
        <v>1</v>
      </c>
      <c r="H136" s="64">
        <v>0</v>
      </c>
    </row>
    <row r="137" spans="1:8" x14ac:dyDescent="0.25">
      <c r="A137" s="63" t="s">
        <v>347</v>
      </c>
      <c r="B137" s="63" t="s">
        <v>1107</v>
      </c>
      <c r="C137" s="93" t="s">
        <v>42</v>
      </c>
      <c r="D137" s="64">
        <v>124</v>
      </c>
      <c r="E137" s="64">
        <v>0</v>
      </c>
      <c r="F137" s="64">
        <v>0</v>
      </c>
      <c r="G137" s="64">
        <v>32</v>
      </c>
      <c r="H137" s="64">
        <v>0</v>
      </c>
    </row>
    <row r="138" spans="1:8" x14ac:dyDescent="0.25">
      <c r="A138" s="63" t="s">
        <v>347</v>
      </c>
      <c r="B138" s="63" t="s">
        <v>1125</v>
      </c>
      <c r="C138" s="93" t="s">
        <v>359</v>
      </c>
      <c r="D138" s="64">
        <v>220</v>
      </c>
      <c r="E138" s="63"/>
      <c r="F138" s="64">
        <v>1</v>
      </c>
      <c r="G138" s="64">
        <v>33</v>
      </c>
      <c r="H138" s="63">
        <v>0.3</v>
      </c>
    </row>
    <row r="139" spans="1:8" x14ac:dyDescent="0.25">
      <c r="A139" s="63" t="s">
        <v>347</v>
      </c>
      <c r="B139" s="63" t="s">
        <v>356</v>
      </c>
      <c r="C139" s="93" t="s">
        <v>42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</row>
    <row r="140" spans="1:8" x14ac:dyDescent="0.25">
      <c r="A140" s="63" t="s">
        <v>347</v>
      </c>
      <c r="B140" s="63" t="s">
        <v>357</v>
      </c>
      <c r="C140" s="93" t="s">
        <v>42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</row>
    <row r="141" spans="1:8" x14ac:dyDescent="0.25">
      <c r="A141" s="63" t="s">
        <v>347</v>
      </c>
      <c r="B141" s="63" t="s">
        <v>1126</v>
      </c>
      <c r="C141" s="93" t="s">
        <v>44</v>
      </c>
      <c r="D141" s="64">
        <v>203</v>
      </c>
      <c r="E141" s="63"/>
      <c r="F141" s="64">
        <v>0</v>
      </c>
      <c r="G141" s="64">
        <v>17</v>
      </c>
      <c r="H141" s="64">
        <v>0</v>
      </c>
    </row>
    <row r="142" spans="1:8" x14ac:dyDescent="0.25">
      <c r="A142" s="63" t="s">
        <v>347</v>
      </c>
      <c r="B142" s="63" t="s">
        <v>363</v>
      </c>
      <c r="C142" s="93" t="s">
        <v>44</v>
      </c>
      <c r="D142" s="64">
        <v>90</v>
      </c>
      <c r="E142" s="63"/>
      <c r="F142" s="64">
        <v>0</v>
      </c>
      <c r="G142" s="64">
        <v>2</v>
      </c>
      <c r="H142" s="64">
        <v>0</v>
      </c>
    </row>
    <row r="143" spans="1:8" x14ac:dyDescent="0.25">
      <c r="A143" s="63" t="s">
        <v>347</v>
      </c>
      <c r="B143" s="63" t="s">
        <v>364</v>
      </c>
      <c r="C143" s="93" t="s">
        <v>44</v>
      </c>
      <c r="D143" s="64">
        <v>85</v>
      </c>
      <c r="E143" s="63"/>
      <c r="F143" s="64">
        <v>0</v>
      </c>
      <c r="G143" s="64">
        <v>1</v>
      </c>
      <c r="H143" s="64">
        <v>0</v>
      </c>
    </row>
    <row r="144" spans="1:8" x14ac:dyDescent="0.25">
      <c r="A144" s="63" t="s">
        <v>161</v>
      </c>
      <c r="B144" s="63" t="s">
        <v>162</v>
      </c>
      <c r="C144" s="93" t="s">
        <v>42</v>
      </c>
      <c r="D144" s="64">
        <v>104</v>
      </c>
      <c r="E144" s="64">
        <v>9</v>
      </c>
      <c r="F144" s="65">
        <v>1.4</v>
      </c>
      <c r="G144" s="64">
        <v>12</v>
      </c>
      <c r="H144" s="64">
        <v>2</v>
      </c>
    </row>
    <row r="145" spans="1:8" x14ac:dyDescent="0.25">
      <c r="A145" s="63" t="s">
        <v>161</v>
      </c>
      <c r="B145" s="63" t="s">
        <v>1142</v>
      </c>
      <c r="C145" s="93" t="s">
        <v>178</v>
      </c>
      <c r="D145" s="64">
        <v>177</v>
      </c>
      <c r="E145" s="64">
        <v>11</v>
      </c>
      <c r="F145" s="65">
        <v>9.3000000000000007</v>
      </c>
      <c r="G145" s="64">
        <v>1</v>
      </c>
      <c r="H145" s="64">
        <v>14</v>
      </c>
    </row>
    <row r="146" spans="1:8" x14ac:dyDescent="0.25">
      <c r="A146" s="63" t="s">
        <v>161</v>
      </c>
      <c r="B146" s="63" t="s">
        <v>1143</v>
      </c>
      <c r="C146" s="93" t="s">
        <v>178</v>
      </c>
      <c r="D146" s="64">
        <v>186</v>
      </c>
      <c r="E146" s="64">
        <v>12</v>
      </c>
      <c r="F146" s="65">
        <v>9.4</v>
      </c>
      <c r="G146" s="64">
        <v>1</v>
      </c>
      <c r="H146" s="64">
        <v>15</v>
      </c>
    </row>
    <row r="147" spans="1:8" x14ac:dyDescent="0.25">
      <c r="A147" s="63" t="s">
        <v>161</v>
      </c>
      <c r="B147" s="63" t="s">
        <v>1144</v>
      </c>
      <c r="C147" s="93" t="s">
        <v>178</v>
      </c>
      <c r="D147" s="64">
        <v>167</v>
      </c>
      <c r="E147" s="64">
        <v>10</v>
      </c>
      <c r="F147" s="65">
        <v>8.6999999999999993</v>
      </c>
      <c r="G147" s="63"/>
      <c r="H147" s="64">
        <v>14</v>
      </c>
    </row>
    <row r="148" spans="1:8" x14ac:dyDescent="0.25">
      <c r="A148" s="63" t="s">
        <v>161</v>
      </c>
      <c r="B148" s="63" t="s">
        <v>1145</v>
      </c>
      <c r="C148" s="93" t="s">
        <v>178</v>
      </c>
      <c r="D148" s="64">
        <v>150</v>
      </c>
      <c r="E148" s="64">
        <v>10</v>
      </c>
      <c r="F148" s="65">
        <v>7.6</v>
      </c>
      <c r="G148" s="63"/>
      <c r="H148" s="64">
        <v>12</v>
      </c>
    </row>
    <row r="149" spans="1:8" x14ac:dyDescent="0.25">
      <c r="A149" s="63" t="s">
        <v>161</v>
      </c>
      <c r="B149" s="63" t="s">
        <v>177</v>
      </c>
      <c r="C149" s="93" t="s">
        <v>178</v>
      </c>
      <c r="D149" s="64">
        <v>202</v>
      </c>
      <c r="E149" s="64">
        <v>12</v>
      </c>
      <c r="F149" s="65">
        <v>10.5</v>
      </c>
      <c r="G149" s="64">
        <v>1</v>
      </c>
      <c r="H149" s="64">
        <v>17</v>
      </c>
    </row>
    <row r="150" spans="1:8" x14ac:dyDescent="0.25">
      <c r="A150" s="63" t="s">
        <v>161</v>
      </c>
      <c r="B150" s="63" t="s">
        <v>1146</v>
      </c>
      <c r="C150" s="93" t="s">
        <v>178</v>
      </c>
      <c r="D150" s="64">
        <v>141</v>
      </c>
      <c r="E150" s="64">
        <v>14</v>
      </c>
      <c r="F150" s="65">
        <v>5.8</v>
      </c>
      <c r="G150" s="64">
        <v>1</v>
      </c>
      <c r="H150" s="64">
        <v>9</v>
      </c>
    </row>
    <row r="151" spans="1:8" x14ac:dyDescent="0.25">
      <c r="A151" s="63" t="s">
        <v>161</v>
      </c>
      <c r="B151" s="63" t="s">
        <v>1147</v>
      </c>
      <c r="C151" s="93" t="s">
        <v>44</v>
      </c>
      <c r="D151" s="64">
        <v>86</v>
      </c>
      <c r="E151" s="64">
        <v>15</v>
      </c>
      <c r="F151" s="63">
        <v>0.8</v>
      </c>
      <c r="G151" s="64">
        <v>3</v>
      </c>
      <c r="H151" s="64">
        <v>1</v>
      </c>
    </row>
    <row r="152" spans="1:8" x14ac:dyDescent="0.25">
      <c r="A152" s="63" t="s">
        <v>161</v>
      </c>
      <c r="B152" s="63" t="s">
        <v>1148</v>
      </c>
      <c r="C152" s="93" t="s">
        <v>263</v>
      </c>
      <c r="D152" s="64">
        <v>70</v>
      </c>
      <c r="E152" s="64">
        <v>3</v>
      </c>
      <c r="F152" s="65">
        <v>3.4</v>
      </c>
      <c r="G152" s="64">
        <v>2</v>
      </c>
      <c r="H152" s="64">
        <v>5</v>
      </c>
    </row>
    <row r="153" spans="1:8" x14ac:dyDescent="0.25">
      <c r="A153" s="63" t="s">
        <v>161</v>
      </c>
      <c r="B153" s="63" t="s">
        <v>1149</v>
      </c>
      <c r="C153" s="93" t="s">
        <v>263</v>
      </c>
      <c r="D153" s="64">
        <v>103</v>
      </c>
      <c r="E153" s="64">
        <v>2</v>
      </c>
      <c r="F153" s="65">
        <v>6.5</v>
      </c>
      <c r="G153" s="64">
        <v>1</v>
      </c>
      <c r="H153" s="64">
        <v>10</v>
      </c>
    </row>
    <row r="154" spans="1:8" x14ac:dyDescent="0.25">
      <c r="A154" s="63" t="s">
        <v>161</v>
      </c>
      <c r="B154" s="63" t="s">
        <v>1150</v>
      </c>
      <c r="C154" s="93" t="s">
        <v>178</v>
      </c>
      <c r="D154" s="64">
        <v>179</v>
      </c>
      <c r="E154" s="64">
        <v>12</v>
      </c>
      <c r="F154" s="65">
        <v>8.8000000000000007</v>
      </c>
      <c r="G154" s="64">
        <v>1</v>
      </c>
      <c r="H154" s="64">
        <v>14</v>
      </c>
    </row>
    <row r="155" spans="1:8" x14ac:dyDescent="0.25">
      <c r="A155" s="63" t="s">
        <v>161</v>
      </c>
      <c r="B155" s="63" t="s">
        <v>1151</v>
      </c>
      <c r="C155" s="93" t="s">
        <v>178</v>
      </c>
      <c r="D155" s="64">
        <v>132</v>
      </c>
      <c r="E155" s="64">
        <v>7</v>
      </c>
      <c r="F155" s="65">
        <v>7.7</v>
      </c>
      <c r="G155" s="64">
        <v>2</v>
      </c>
      <c r="H155" s="64">
        <v>11</v>
      </c>
    </row>
    <row r="156" spans="1:8" x14ac:dyDescent="0.25">
      <c r="A156" s="63" t="s">
        <v>161</v>
      </c>
      <c r="B156" s="63" t="s">
        <v>1152</v>
      </c>
      <c r="C156" s="93" t="s">
        <v>178</v>
      </c>
      <c r="D156" s="64">
        <v>134</v>
      </c>
      <c r="E156" s="64">
        <v>9</v>
      </c>
      <c r="F156" s="65">
        <v>7.3</v>
      </c>
      <c r="G156" s="63"/>
      <c r="H156" s="64">
        <v>11</v>
      </c>
    </row>
    <row r="157" spans="1:8" x14ac:dyDescent="0.25">
      <c r="A157" s="63" t="s">
        <v>161</v>
      </c>
      <c r="B157" s="63" t="s">
        <v>1153</v>
      </c>
      <c r="C157" s="93" t="s">
        <v>178</v>
      </c>
      <c r="D157" s="64">
        <v>178</v>
      </c>
      <c r="E157" s="64">
        <v>13</v>
      </c>
      <c r="F157" s="65">
        <v>9</v>
      </c>
      <c r="G157" s="64">
        <v>1</v>
      </c>
      <c r="H157" s="64">
        <v>14</v>
      </c>
    </row>
    <row r="158" spans="1:8" x14ac:dyDescent="0.25">
      <c r="A158" s="63" t="s">
        <v>161</v>
      </c>
      <c r="B158" s="63" t="s">
        <v>1154</v>
      </c>
      <c r="C158" s="93" t="s">
        <v>178</v>
      </c>
      <c r="D158" s="64">
        <v>207</v>
      </c>
      <c r="E158" s="64">
        <v>15</v>
      </c>
      <c r="F158" s="65">
        <v>9.5</v>
      </c>
      <c r="G158" s="63"/>
      <c r="H158" s="64">
        <v>16</v>
      </c>
    </row>
    <row r="159" spans="1:8" x14ac:dyDescent="0.25">
      <c r="A159" s="63" t="s">
        <v>161</v>
      </c>
      <c r="B159" s="63" t="s">
        <v>1155</v>
      </c>
      <c r="C159" s="93" t="s">
        <v>178</v>
      </c>
      <c r="D159" s="64">
        <v>120</v>
      </c>
      <c r="E159" s="64">
        <v>8</v>
      </c>
      <c r="F159" s="65">
        <v>4.4000000000000004</v>
      </c>
      <c r="G159" s="64">
        <v>6</v>
      </c>
      <c r="H159" s="64">
        <v>7</v>
      </c>
    </row>
    <row r="160" spans="1:8" x14ac:dyDescent="0.25">
      <c r="A160" s="63" t="s">
        <v>161</v>
      </c>
      <c r="B160" s="63" t="s">
        <v>1156</v>
      </c>
      <c r="C160" s="93" t="s">
        <v>178</v>
      </c>
      <c r="D160" s="64">
        <v>141</v>
      </c>
      <c r="E160" s="64">
        <v>10</v>
      </c>
      <c r="F160" s="65">
        <v>6.8</v>
      </c>
      <c r="G160" s="64">
        <v>1</v>
      </c>
      <c r="H160" s="64">
        <v>11</v>
      </c>
    </row>
    <row r="161" spans="1:8" x14ac:dyDescent="0.25">
      <c r="A161" s="63" t="s">
        <v>161</v>
      </c>
      <c r="B161" s="63" t="s">
        <v>1157</v>
      </c>
      <c r="C161" s="93" t="s">
        <v>178</v>
      </c>
      <c r="D161" s="64">
        <v>127</v>
      </c>
      <c r="E161" s="64">
        <v>13</v>
      </c>
      <c r="F161" s="65">
        <v>5.2</v>
      </c>
      <c r="G161" s="64">
        <v>1</v>
      </c>
      <c r="H161" s="64">
        <v>8</v>
      </c>
    </row>
    <row r="162" spans="1:8" x14ac:dyDescent="0.25">
      <c r="A162" s="63" t="s">
        <v>161</v>
      </c>
      <c r="B162" s="63" t="s">
        <v>1158</v>
      </c>
      <c r="C162" s="93" t="s">
        <v>157</v>
      </c>
      <c r="D162" s="64">
        <v>27</v>
      </c>
      <c r="E162" s="64">
        <v>2</v>
      </c>
      <c r="F162" s="65">
        <v>1.1000000000000001</v>
      </c>
      <c r="G162" s="63"/>
      <c r="H162" s="64">
        <v>2</v>
      </c>
    </row>
    <row r="163" spans="1:8" x14ac:dyDescent="0.25">
      <c r="A163" s="63" t="s">
        <v>161</v>
      </c>
      <c r="B163" s="63" t="s">
        <v>1159</v>
      </c>
      <c r="C163" s="94">
        <v>1</v>
      </c>
      <c r="D163" s="64">
        <v>78</v>
      </c>
      <c r="E163" s="64">
        <v>5</v>
      </c>
      <c r="F163" s="65">
        <v>4.0999999999999996</v>
      </c>
      <c r="G163" s="63"/>
      <c r="H163" s="64">
        <v>7</v>
      </c>
    </row>
    <row r="164" spans="1:8" x14ac:dyDescent="0.25">
      <c r="A164" s="63" t="s">
        <v>161</v>
      </c>
      <c r="B164" s="63" t="s">
        <v>1160</v>
      </c>
      <c r="C164" s="94">
        <v>1</v>
      </c>
      <c r="D164" s="64">
        <v>50</v>
      </c>
      <c r="E164" s="64">
        <v>4</v>
      </c>
      <c r="F164" s="65">
        <v>1.8</v>
      </c>
      <c r="G164" s="64">
        <v>2</v>
      </c>
      <c r="H164" s="64">
        <v>3</v>
      </c>
    </row>
    <row r="165" spans="1:8" x14ac:dyDescent="0.25">
      <c r="A165" s="63" t="s">
        <v>161</v>
      </c>
      <c r="B165" s="63" t="s">
        <v>1161</v>
      </c>
      <c r="C165" s="93" t="s">
        <v>263</v>
      </c>
      <c r="D165" s="64">
        <v>90</v>
      </c>
      <c r="E165" s="64">
        <v>5</v>
      </c>
      <c r="F165" s="65">
        <v>4.0999999999999996</v>
      </c>
      <c r="G165" s="64">
        <v>3</v>
      </c>
      <c r="H165" s="64">
        <v>7</v>
      </c>
    </row>
    <row r="166" spans="1:8" x14ac:dyDescent="0.25">
      <c r="A166" s="63" t="s">
        <v>161</v>
      </c>
      <c r="B166" s="63" t="s">
        <v>1162</v>
      </c>
      <c r="C166" s="93" t="s">
        <v>263</v>
      </c>
      <c r="D166" s="64">
        <v>69</v>
      </c>
      <c r="E166" s="64">
        <v>6</v>
      </c>
      <c r="F166" s="65">
        <v>2.2000000000000002</v>
      </c>
      <c r="G166" s="64">
        <v>4</v>
      </c>
      <c r="H166" s="64">
        <v>3</v>
      </c>
    </row>
    <row r="167" spans="1:8" x14ac:dyDescent="0.25">
      <c r="A167" s="63" t="s">
        <v>161</v>
      </c>
      <c r="B167" s="63" t="s">
        <v>1163</v>
      </c>
      <c r="C167" s="93" t="s">
        <v>44</v>
      </c>
      <c r="D167" s="64">
        <v>181</v>
      </c>
      <c r="E167" s="64">
        <v>15</v>
      </c>
      <c r="F167" s="65">
        <v>6.5</v>
      </c>
      <c r="G167" s="64">
        <v>7</v>
      </c>
      <c r="H167" s="64">
        <v>10</v>
      </c>
    </row>
    <row r="168" spans="1:8" x14ac:dyDescent="0.25">
      <c r="A168" s="63" t="s">
        <v>161</v>
      </c>
      <c r="B168" s="63" t="s">
        <v>1164</v>
      </c>
      <c r="C168" s="93" t="s">
        <v>157</v>
      </c>
      <c r="D168" s="64">
        <v>25</v>
      </c>
      <c r="E168" s="64">
        <v>2</v>
      </c>
      <c r="F168" s="65">
        <v>1.1000000000000001</v>
      </c>
      <c r="G168" s="63"/>
      <c r="H168" s="64">
        <v>2</v>
      </c>
    </row>
    <row r="169" spans="1:8" x14ac:dyDescent="0.25">
      <c r="A169" s="63" t="s">
        <v>161</v>
      </c>
      <c r="B169" s="63" t="s">
        <v>1165</v>
      </c>
      <c r="C169" s="93" t="s">
        <v>178</v>
      </c>
      <c r="D169" s="64">
        <v>190</v>
      </c>
      <c r="E169" s="64">
        <v>13</v>
      </c>
      <c r="F169" s="65">
        <v>8.9</v>
      </c>
      <c r="G169" s="64">
        <v>3</v>
      </c>
      <c r="H169" s="64">
        <v>14</v>
      </c>
    </row>
    <row r="170" spans="1:8" x14ac:dyDescent="0.25">
      <c r="A170" s="63" t="s">
        <v>161</v>
      </c>
      <c r="B170" s="63" t="s">
        <v>1166</v>
      </c>
      <c r="C170" s="94">
        <v>1</v>
      </c>
      <c r="D170" s="64">
        <v>70</v>
      </c>
      <c r="E170" s="64">
        <v>5</v>
      </c>
      <c r="F170" s="65">
        <v>3.3</v>
      </c>
      <c r="G170" s="63"/>
      <c r="H170" s="64">
        <v>5</v>
      </c>
    </row>
    <row r="171" spans="1:8" x14ac:dyDescent="0.25">
      <c r="A171" s="63" t="s">
        <v>161</v>
      </c>
      <c r="B171" s="63" t="s">
        <v>784</v>
      </c>
      <c r="C171" s="93" t="s">
        <v>42</v>
      </c>
      <c r="D171" s="64">
        <v>207</v>
      </c>
      <c r="E171" s="64">
        <v>9</v>
      </c>
      <c r="F171" s="65">
        <v>3.4</v>
      </c>
      <c r="G171" s="64">
        <v>33</v>
      </c>
      <c r="H171" s="64">
        <v>6</v>
      </c>
    </row>
    <row r="172" spans="1:8" x14ac:dyDescent="0.25">
      <c r="A172" s="63" t="s">
        <v>161</v>
      </c>
      <c r="B172" s="63" t="s">
        <v>785</v>
      </c>
      <c r="C172" s="93" t="s">
        <v>42</v>
      </c>
      <c r="D172" s="64">
        <v>238</v>
      </c>
      <c r="E172" s="64">
        <v>10</v>
      </c>
      <c r="F172" s="65">
        <v>3.3</v>
      </c>
      <c r="G172" s="64">
        <v>38</v>
      </c>
      <c r="H172" s="64">
        <v>5</v>
      </c>
    </row>
    <row r="173" spans="1:8" x14ac:dyDescent="0.25">
      <c r="A173" s="63" t="s">
        <v>161</v>
      </c>
      <c r="B173" s="63" t="s">
        <v>802</v>
      </c>
      <c r="C173" s="93" t="s">
        <v>157</v>
      </c>
      <c r="D173" s="64">
        <v>21</v>
      </c>
      <c r="E173" s="63"/>
      <c r="F173" s="63">
        <v>0.3</v>
      </c>
      <c r="G173" s="64">
        <v>2</v>
      </c>
      <c r="H173" s="64">
        <v>2</v>
      </c>
    </row>
    <row r="174" spans="1:8" x14ac:dyDescent="0.25">
      <c r="A174" s="63" t="s">
        <v>161</v>
      </c>
      <c r="B174" s="63" t="s">
        <v>803</v>
      </c>
      <c r="C174" s="93" t="s">
        <v>180</v>
      </c>
      <c r="D174" s="64">
        <v>11</v>
      </c>
      <c r="E174" s="63"/>
      <c r="F174" s="63">
        <v>0.6</v>
      </c>
      <c r="G174" s="64">
        <v>1</v>
      </c>
      <c r="H174" s="64">
        <v>1</v>
      </c>
    </row>
    <row r="175" spans="1:8" x14ac:dyDescent="0.25">
      <c r="A175" s="63" t="s">
        <v>161</v>
      </c>
      <c r="B175" s="63" t="s">
        <v>179</v>
      </c>
      <c r="C175" s="93" t="s">
        <v>180</v>
      </c>
      <c r="D175" s="64">
        <v>9</v>
      </c>
      <c r="E175" s="63"/>
      <c r="F175" s="63">
        <v>0.1</v>
      </c>
      <c r="G175" s="64">
        <v>1</v>
      </c>
      <c r="H175" s="63"/>
    </row>
    <row r="176" spans="1:8" x14ac:dyDescent="0.25">
      <c r="A176" s="63" t="s">
        <v>161</v>
      </c>
      <c r="B176" s="63" t="s">
        <v>1167</v>
      </c>
      <c r="C176" s="93" t="s">
        <v>157</v>
      </c>
      <c r="D176" s="64">
        <v>18</v>
      </c>
      <c r="E176" s="63"/>
      <c r="F176" s="65">
        <v>1</v>
      </c>
      <c r="G176" s="64">
        <v>1</v>
      </c>
      <c r="H176" s="64">
        <v>2</v>
      </c>
    </row>
    <row r="177" spans="1:8" x14ac:dyDescent="0.25">
      <c r="A177" s="63" t="s">
        <v>161</v>
      </c>
      <c r="B177" s="63" t="s">
        <v>1168</v>
      </c>
      <c r="C177" s="93" t="s">
        <v>102</v>
      </c>
      <c r="D177" s="64">
        <v>39</v>
      </c>
      <c r="E177" s="63"/>
      <c r="F177" s="65">
        <v>2.1</v>
      </c>
      <c r="G177" s="64">
        <v>2</v>
      </c>
      <c r="H177" s="64">
        <v>3</v>
      </c>
    </row>
    <row r="178" spans="1:8" x14ac:dyDescent="0.25">
      <c r="A178" s="63" t="s">
        <v>161</v>
      </c>
      <c r="B178" s="63" t="s">
        <v>804</v>
      </c>
      <c r="C178" s="93" t="s">
        <v>102</v>
      </c>
      <c r="D178" s="64">
        <v>60</v>
      </c>
      <c r="E178" s="63"/>
      <c r="F178" s="65">
        <v>4.0999999999999996</v>
      </c>
      <c r="G178" s="64">
        <v>4</v>
      </c>
      <c r="H178" s="64">
        <v>5</v>
      </c>
    </row>
    <row r="179" spans="1:8" x14ac:dyDescent="0.25">
      <c r="A179" s="63" t="s">
        <v>161</v>
      </c>
      <c r="B179" s="63" t="s">
        <v>805</v>
      </c>
      <c r="C179" s="93" t="s">
        <v>102</v>
      </c>
      <c r="D179" s="64">
        <v>42</v>
      </c>
      <c r="E179" s="64">
        <v>1</v>
      </c>
      <c r="F179" s="65">
        <v>2.1</v>
      </c>
      <c r="G179" s="64">
        <v>4</v>
      </c>
      <c r="H179" s="64">
        <v>2</v>
      </c>
    </row>
    <row r="180" spans="1:8" x14ac:dyDescent="0.25">
      <c r="A180" s="63" t="s">
        <v>161</v>
      </c>
      <c r="B180" s="63" t="s">
        <v>806</v>
      </c>
      <c r="C180" s="93" t="s">
        <v>102</v>
      </c>
      <c r="D180" s="64">
        <v>37</v>
      </c>
      <c r="E180" s="64">
        <v>1</v>
      </c>
      <c r="F180" s="65">
        <v>2</v>
      </c>
      <c r="G180" s="64">
        <v>3</v>
      </c>
      <c r="H180" s="64">
        <v>2</v>
      </c>
    </row>
    <row r="181" spans="1:8" x14ac:dyDescent="0.25">
      <c r="A181" s="63" t="s">
        <v>161</v>
      </c>
      <c r="B181" s="63" t="s">
        <v>807</v>
      </c>
      <c r="C181" s="93" t="s">
        <v>102</v>
      </c>
      <c r="D181" s="64">
        <v>47</v>
      </c>
      <c r="E181" s="63"/>
      <c r="F181" s="65">
        <v>3.4</v>
      </c>
      <c r="G181" s="64">
        <v>3</v>
      </c>
      <c r="H181" s="64">
        <v>4</v>
      </c>
    </row>
    <row r="182" spans="1:8" x14ac:dyDescent="0.25">
      <c r="A182" s="63" t="s">
        <v>161</v>
      </c>
      <c r="B182" s="63" t="s">
        <v>790</v>
      </c>
      <c r="C182" s="93" t="s">
        <v>791</v>
      </c>
      <c r="D182" s="64">
        <v>145</v>
      </c>
      <c r="E182" s="64">
        <v>5</v>
      </c>
      <c r="F182" s="65">
        <v>2.1</v>
      </c>
      <c r="G182" s="64">
        <v>24</v>
      </c>
      <c r="H182" s="64">
        <v>3</v>
      </c>
    </row>
    <row r="183" spans="1:8" x14ac:dyDescent="0.25">
      <c r="A183" s="63" t="s">
        <v>161</v>
      </c>
      <c r="B183" s="63" t="s">
        <v>169</v>
      </c>
      <c r="C183" s="93" t="s">
        <v>42</v>
      </c>
      <c r="D183" s="64">
        <v>362</v>
      </c>
      <c r="E183" s="64">
        <v>10</v>
      </c>
      <c r="F183" s="65">
        <v>11.9</v>
      </c>
      <c r="G183" s="64">
        <v>36</v>
      </c>
      <c r="H183" s="64">
        <v>20</v>
      </c>
    </row>
    <row r="184" spans="1:8" x14ac:dyDescent="0.25">
      <c r="A184" s="63" t="s">
        <v>161</v>
      </c>
      <c r="B184" s="63" t="s">
        <v>792</v>
      </c>
      <c r="C184" s="94">
        <v>1</v>
      </c>
      <c r="D184" s="64">
        <v>68</v>
      </c>
      <c r="E184" s="64">
        <v>3</v>
      </c>
      <c r="F184" s="65">
        <v>1.1000000000000001</v>
      </c>
      <c r="G184" s="64">
        <v>10</v>
      </c>
      <c r="H184" s="64">
        <v>2</v>
      </c>
    </row>
    <row r="185" spans="1:8" x14ac:dyDescent="0.25">
      <c r="A185" s="63" t="s">
        <v>161</v>
      </c>
      <c r="B185" s="63" t="s">
        <v>786</v>
      </c>
      <c r="C185" s="93" t="s">
        <v>42</v>
      </c>
      <c r="D185" s="64">
        <v>78</v>
      </c>
      <c r="E185" s="64">
        <v>3</v>
      </c>
      <c r="F185" s="64">
        <v>0</v>
      </c>
      <c r="G185" s="64">
        <v>15</v>
      </c>
      <c r="H185" s="64">
        <v>1</v>
      </c>
    </row>
    <row r="186" spans="1:8" x14ac:dyDescent="0.25">
      <c r="A186" s="63" t="s">
        <v>161</v>
      </c>
      <c r="B186" s="63" t="s">
        <v>787</v>
      </c>
      <c r="C186" s="93" t="s">
        <v>42</v>
      </c>
      <c r="D186" s="64">
        <v>203</v>
      </c>
      <c r="E186" s="64">
        <v>9</v>
      </c>
      <c r="F186" s="65">
        <v>3.8</v>
      </c>
      <c r="G186" s="64">
        <v>28</v>
      </c>
      <c r="H186" s="64">
        <v>6</v>
      </c>
    </row>
    <row r="187" spans="1:8" x14ac:dyDescent="0.25">
      <c r="A187" s="63" t="s">
        <v>161</v>
      </c>
      <c r="B187" s="63" t="s">
        <v>788</v>
      </c>
      <c r="C187" s="93" t="s">
        <v>42</v>
      </c>
      <c r="D187" s="64">
        <v>255</v>
      </c>
      <c r="E187" s="64">
        <v>10</v>
      </c>
      <c r="F187" s="65">
        <v>3.8</v>
      </c>
      <c r="G187" s="64">
        <v>41</v>
      </c>
      <c r="H187" s="64">
        <v>6</v>
      </c>
    </row>
    <row r="188" spans="1:8" x14ac:dyDescent="0.25">
      <c r="A188" s="63" t="s">
        <v>161</v>
      </c>
      <c r="B188" s="63" t="s">
        <v>170</v>
      </c>
      <c r="C188" s="93" t="s">
        <v>42</v>
      </c>
      <c r="D188" s="64">
        <v>160</v>
      </c>
      <c r="E188" s="64">
        <v>2</v>
      </c>
      <c r="F188" s="63">
        <v>0.9</v>
      </c>
      <c r="G188" s="64">
        <v>34</v>
      </c>
      <c r="H188" s="64">
        <v>2</v>
      </c>
    </row>
    <row r="189" spans="1:8" x14ac:dyDescent="0.25">
      <c r="A189" s="63" t="s">
        <v>161</v>
      </c>
      <c r="B189" s="63" t="s">
        <v>789</v>
      </c>
      <c r="C189" s="93" t="s">
        <v>42</v>
      </c>
      <c r="D189" s="64">
        <v>260</v>
      </c>
      <c r="E189" s="64">
        <v>16</v>
      </c>
      <c r="F189" s="65">
        <v>3.1</v>
      </c>
      <c r="G189" s="64">
        <v>36</v>
      </c>
      <c r="H189" s="64">
        <v>5</v>
      </c>
    </row>
    <row r="190" spans="1:8" x14ac:dyDescent="0.25">
      <c r="A190" s="63" t="s">
        <v>161</v>
      </c>
      <c r="B190" s="63" t="s">
        <v>793</v>
      </c>
      <c r="C190" s="93" t="s">
        <v>173</v>
      </c>
      <c r="D190" s="64">
        <v>104</v>
      </c>
      <c r="E190" s="64">
        <v>6</v>
      </c>
      <c r="F190" s="65">
        <v>3.8</v>
      </c>
      <c r="G190" s="64">
        <v>7</v>
      </c>
      <c r="H190" s="64">
        <v>6</v>
      </c>
    </row>
    <row r="191" spans="1:8" x14ac:dyDescent="0.25">
      <c r="A191" s="63" t="s">
        <v>161</v>
      </c>
      <c r="B191" s="63" t="s">
        <v>171</v>
      </c>
      <c r="C191" s="93" t="s">
        <v>42</v>
      </c>
      <c r="D191" s="64">
        <v>296</v>
      </c>
      <c r="E191" s="64">
        <v>8</v>
      </c>
      <c r="F191" s="65">
        <v>4.2</v>
      </c>
      <c r="G191" s="64">
        <v>53</v>
      </c>
      <c r="H191" s="64">
        <v>7</v>
      </c>
    </row>
    <row r="192" spans="1:8" x14ac:dyDescent="0.25">
      <c r="A192" s="63" t="s">
        <v>161</v>
      </c>
      <c r="B192" s="63" t="s">
        <v>288</v>
      </c>
      <c r="C192" s="93" t="s">
        <v>42</v>
      </c>
      <c r="D192" s="64">
        <v>279</v>
      </c>
      <c r="E192" s="64">
        <v>10</v>
      </c>
      <c r="F192" s="65">
        <v>4.7</v>
      </c>
      <c r="G192" s="64">
        <v>44</v>
      </c>
      <c r="H192" s="64">
        <v>8</v>
      </c>
    </row>
    <row r="193" spans="1:8" x14ac:dyDescent="0.25">
      <c r="A193" s="63" t="s">
        <v>161</v>
      </c>
      <c r="B193" s="63" t="s">
        <v>770</v>
      </c>
      <c r="C193" s="93" t="s">
        <v>42</v>
      </c>
      <c r="D193" s="64">
        <v>166</v>
      </c>
      <c r="E193" s="64">
        <v>9</v>
      </c>
      <c r="F193" s="65">
        <v>1.6</v>
      </c>
      <c r="G193" s="64">
        <v>28</v>
      </c>
      <c r="H193" s="64">
        <v>3</v>
      </c>
    </row>
    <row r="194" spans="1:8" x14ac:dyDescent="0.25">
      <c r="A194" s="63" t="s">
        <v>161</v>
      </c>
      <c r="B194" s="63" t="s">
        <v>771</v>
      </c>
      <c r="C194" s="93" t="s">
        <v>42</v>
      </c>
      <c r="D194" s="64">
        <v>190</v>
      </c>
      <c r="E194" s="64">
        <v>8</v>
      </c>
      <c r="F194" s="65">
        <v>3.3</v>
      </c>
      <c r="G194" s="64">
        <v>27</v>
      </c>
      <c r="H194" s="64">
        <v>5</v>
      </c>
    </row>
    <row r="195" spans="1:8" x14ac:dyDescent="0.25">
      <c r="A195" s="63" t="s">
        <v>161</v>
      </c>
      <c r="B195" s="63" t="s">
        <v>776</v>
      </c>
      <c r="C195" s="93" t="s">
        <v>157</v>
      </c>
      <c r="D195" s="64">
        <v>62</v>
      </c>
      <c r="E195" s="64">
        <v>2</v>
      </c>
      <c r="F195" s="65">
        <v>1.1000000000000001</v>
      </c>
      <c r="G195" s="64">
        <v>11</v>
      </c>
      <c r="H195" s="64">
        <v>2</v>
      </c>
    </row>
    <row r="196" spans="1:8" x14ac:dyDescent="0.25">
      <c r="A196" s="63" t="s">
        <v>161</v>
      </c>
      <c r="B196" s="63" t="s">
        <v>168</v>
      </c>
      <c r="C196" s="93" t="s">
        <v>42</v>
      </c>
      <c r="D196" s="64">
        <v>122</v>
      </c>
      <c r="E196" s="64">
        <v>10</v>
      </c>
      <c r="F196" s="65">
        <v>1.6</v>
      </c>
      <c r="G196" s="64">
        <v>15</v>
      </c>
      <c r="H196" s="64">
        <v>3</v>
      </c>
    </row>
    <row r="197" spans="1:8" x14ac:dyDescent="0.25">
      <c r="A197" s="63" t="s">
        <v>161</v>
      </c>
      <c r="B197" s="63" t="s">
        <v>777</v>
      </c>
      <c r="C197" s="93" t="s">
        <v>157</v>
      </c>
      <c r="D197" s="64">
        <v>15</v>
      </c>
      <c r="E197" s="64">
        <v>1</v>
      </c>
      <c r="F197" s="63">
        <v>0.2</v>
      </c>
      <c r="G197" s="64">
        <v>2</v>
      </c>
      <c r="H197" s="63"/>
    </row>
    <row r="198" spans="1:8" x14ac:dyDescent="0.25">
      <c r="A198" s="63" t="s">
        <v>161</v>
      </c>
      <c r="B198" s="63" t="s">
        <v>778</v>
      </c>
      <c r="C198" s="93" t="s">
        <v>42</v>
      </c>
      <c r="D198" s="64">
        <v>105</v>
      </c>
      <c r="E198" s="64">
        <v>10</v>
      </c>
      <c r="F198" s="63">
        <v>0.2</v>
      </c>
      <c r="G198" s="64">
        <v>15</v>
      </c>
      <c r="H198" s="63"/>
    </row>
    <row r="199" spans="1:8" x14ac:dyDescent="0.25">
      <c r="A199" s="63" t="s">
        <v>161</v>
      </c>
      <c r="B199" s="63" t="s">
        <v>779</v>
      </c>
      <c r="C199" s="93" t="s">
        <v>157</v>
      </c>
      <c r="D199" s="64">
        <v>13</v>
      </c>
      <c r="E199" s="64">
        <v>1</v>
      </c>
      <c r="F199" s="63"/>
      <c r="G199" s="64">
        <v>2</v>
      </c>
      <c r="H199" s="63"/>
    </row>
    <row r="200" spans="1:8" x14ac:dyDescent="0.25">
      <c r="A200" s="63" t="s">
        <v>161</v>
      </c>
      <c r="B200" s="63" t="s">
        <v>780</v>
      </c>
      <c r="C200" s="93" t="s">
        <v>42</v>
      </c>
      <c r="D200" s="64">
        <v>178</v>
      </c>
      <c r="E200" s="64">
        <v>9</v>
      </c>
      <c r="F200" s="65">
        <v>6.3</v>
      </c>
      <c r="G200" s="64">
        <v>13</v>
      </c>
      <c r="H200" s="64">
        <v>10</v>
      </c>
    </row>
    <row r="201" spans="1:8" x14ac:dyDescent="0.25">
      <c r="A201" s="63" t="s">
        <v>161</v>
      </c>
      <c r="B201" s="63" t="s">
        <v>781</v>
      </c>
      <c r="C201" s="93" t="s">
        <v>157</v>
      </c>
      <c r="D201" s="64">
        <v>21</v>
      </c>
      <c r="E201" s="64">
        <v>1</v>
      </c>
      <c r="F201" s="63">
        <v>0.8</v>
      </c>
      <c r="G201" s="64">
        <v>2</v>
      </c>
      <c r="H201" s="64">
        <v>1</v>
      </c>
    </row>
    <row r="202" spans="1:8" x14ac:dyDescent="0.25">
      <c r="A202" s="63" t="s">
        <v>161</v>
      </c>
      <c r="B202" s="63" t="s">
        <v>164</v>
      </c>
      <c r="C202" s="93" t="s">
        <v>42</v>
      </c>
      <c r="D202" s="64">
        <v>108</v>
      </c>
      <c r="E202" s="64">
        <v>9</v>
      </c>
      <c r="F202" s="65">
        <v>1.6</v>
      </c>
      <c r="G202" s="64">
        <v>13</v>
      </c>
      <c r="H202" s="64">
        <v>3</v>
      </c>
    </row>
    <row r="203" spans="1:8" x14ac:dyDescent="0.25">
      <c r="A203" s="63" t="s">
        <v>161</v>
      </c>
      <c r="B203" s="63" t="s">
        <v>165</v>
      </c>
      <c r="C203" s="93" t="s">
        <v>42</v>
      </c>
      <c r="D203" s="64">
        <v>129</v>
      </c>
      <c r="E203" s="64">
        <v>9</v>
      </c>
      <c r="F203" s="65">
        <v>3.3</v>
      </c>
      <c r="G203" s="64">
        <v>12</v>
      </c>
      <c r="H203" s="64">
        <v>5</v>
      </c>
    </row>
    <row r="204" spans="1:8" x14ac:dyDescent="0.25">
      <c r="A204" s="63" t="s">
        <v>161</v>
      </c>
      <c r="B204" s="63" t="s">
        <v>772</v>
      </c>
      <c r="C204" s="93" t="s">
        <v>42</v>
      </c>
      <c r="D204" s="64">
        <v>146</v>
      </c>
      <c r="E204" s="64">
        <v>10</v>
      </c>
      <c r="F204" s="65">
        <v>3.2</v>
      </c>
      <c r="G204" s="64">
        <v>14</v>
      </c>
      <c r="H204" s="64">
        <v>5</v>
      </c>
    </row>
    <row r="205" spans="1:8" x14ac:dyDescent="0.25">
      <c r="A205" s="63" t="s">
        <v>161</v>
      </c>
      <c r="B205" s="63" t="s">
        <v>782</v>
      </c>
      <c r="C205" s="93" t="s">
        <v>42</v>
      </c>
      <c r="D205" s="64">
        <v>86</v>
      </c>
      <c r="E205" s="64">
        <v>8</v>
      </c>
      <c r="F205" s="63">
        <v>0.1</v>
      </c>
      <c r="G205" s="64">
        <v>13</v>
      </c>
      <c r="H205" s="63"/>
    </row>
    <row r="206" spans="1:8" x14ac:dyDescent="0.25">
      <c r="A206" s="63" t="s">
        <v>161</v>
      </c>
      <c r="B206" s="63" t="s">
        <v>163</v>
      </c>
      <c r="C206" s="93" t="s">
        <v>42</v>
      </c>
      <c r="D206" s="64">
        <v>88</v>
      </c>
      <c r="E206" s="64">
        <v>9</v>
      </c>
      <c r="F206" s="63">
        <v>0.2</v>
      </c>
      <c r="G206" s="64">
        <v>13</v>
      </c>
      <c r="H206" s="63"/>
    </row>
    <row r="207" spans="1:8" x14ac:dyDescent="0.25">
      <c r="A207" s="63" t="s">
        <v>161</v>
      </c>
      <c r="B207" s="63" t="s">
        <v>166</v>
      </c>
      <c r="C207" s="93" t="s">
        <v>42</v>
      </c>
      <c r="D207" s="64">
        <v>155</v>
      </c>
      <c r="E207" s="64">
        <v>8</v>
      </c>
      <c r="F207" s="65">
        <v>5.4</v>
      </c>
      <c r="G207" s="64">
        <v>12</v>
      </c>
      <c r="H207" s="64">
        <v>8</v>
      </c>
    </row>
    <row r="208" spans="1:8" x14ac:dyDescent="0.25">
      <c r="A208" s="63" t="s">
        <v>161</v>
      </c>
      <c r="B208" s="63" t="s">
        <v>1169</v>
      </c>
      <c r="C208" s="93" t="s">
        <v>44</v>
      </c>
      <c r="D208" s="64">
        <v>149</v>
      </c>
      <c r="E208" s="64">
        <v>4</v>
      </c>
      <c r="F208" s="65">
        <v>1.6</v>
      </c>
      <c r="G208" s="64">
        <v>27</v>
      </c>
      <c r="H208" s="64">
        <v>3</v>
      </c>
    </row>
    <row r="209" spans="1:8" x14ac:dyDescent="0.25">
      <c r="A209" s="63" t="s">
        <v>161</v>
      </c>
      <c r="B209" s="63" t="s">
        <v>1170</v>
      </c>
      <c r="C209" s="93" t="s">
        <v>808</v>
      </c>
      <c r="D209" s="64">
        <v>138</v>
      </c>
      <c r="E209" s="64">
        <v>3</v>
      </c>
      <c r="F209" s="63">
        <v>0.7</v>
      </c>
      <c r="G209" s="64">
        <v>23</v>
      </c>
      <c r="H209" s="64">
        <v>4</v>
      </c>
    </row>
    <row r="210" spans="1:8" x14ac:dyDescent="0.25">
      <c r="A210" s="63" t="s">
        <v>161</v>
      </c>
      <c r="B210" s="63" t="s">
        <v>1171</v>
      </c>
      <c r="C210" s="93" t="s">
        <v>808</v>
      </c>
      <c r="D210" s="64">
        <v>96</v>
      </c>
      <c r="E210" s="64">
        <v>3</v>
      </c>
      <c r="F210" s="63">
        <v>0.2</v>
      </c>
      <c r="G210" s="64">
        <v>20</v>
      </c>
      <c r="H210" s="63"/>
    </row>
    <row r="211" spans="1:8" x14ac:dyDescent="0.25">
      <c r="A211" s="63" t="s">
        <v>161</v>
      </c>
      <c r="B211" s="63" t="s">
        <v>1172</v>
      </c>
      <c r="C211" s="93" t="s">
        <v>44</v>
      </c>
      <c r="D211" s="64">
        <v>160</v>
      </c>
      <c r="E211" s="64">
        <v>4</v>
      </c>
      <c r="F211" s="65">
        <v>1.2</v>
      </c>
      <c r="G211" s="64">
        <v>32</v>
      </c>
      <c r="H211" s="64">
        <v>2</v>
      </c>
    </row>
    <row r="212" spans="1:8" x14ac:dyDescent="0.25">
      <c r="A212" s="63" t="s">
        <v>161</v>
      </c>
      <c r="B212" s="63" t="s">
        <v>1173</v>
      </c>
      <c r="C212" s="93" t="s">
        <v>808</v>
      </c>
      <c r="D212" s="64">
        <v>161</v>
      </c>
      <c r="E212" s="64">
        <v>2</v>
      </c>
      <c r="F212" s="65">
        <v>1.2</v>
      </c>
      <c r="G212" s="64">
        <v>22</v>
      </c>
      <c r="H212" s="64">
        <v>7</v>
      </c>
    </row>
    <row r="213" spans="1:8" x14ac:dyDescent="0.25">
      <c r="A213" s="63" t="s">
        <v>161</v>
      </c>
      <c r="B213" s="63" t="s">
        <v>1174</v>
      </c>
      <c r="C213" s="93" t="s">
        <v>808</v>
      </c>
      <c r="D213" s="64">
        <v>118</v>
      </c>
      <c r="E213" s="64">
        <v>2</v>
      </c>
      <c r="F213" s="63">
        <v>0.6</v>
      </c>
      <c r="G213" s="64">
        <v>19</v>
      </c>
      <c r="H213" s="64">
        <v>4</v>
      </c>
    </row>
    <row r="214" spans="1:8" x14ac:dyDescent="0.25">
      <c r="A214" s="63" t="s">
        <v>161</v>
      </c>
      <c r="B214" s="63" t="s">
        <v>1175</v>
      </c>
      <c r="C214" s="93" t="s">
        <v>808</v>
      </c>
      <c r="D214" s="64">
        <v>88</v>
      </c>
      <c r="E214" s="64">
        <v>2</v>
      </c>
      <c r="F214" s="64">
        <v>0</v>
      </c>
      <c r="G214" s="64">
        <v>20</v>
      </c>
      <c r="H214" s="63"/>
    </row>
    <row r="215" spans="1:8" x14ac:dyDescent="0.25">
      <c r="A215" s="63" t="s">
        <v>161</v>
      </c>
      <c r="B215" s="63" t="s">
        <v>1176</v>
      </c>
      <c r="C215" s="93" t="s">
        <v>808</v>
      </c>
      <c r="D215" s="64">
        <v>128</v>
      </c>
      <c r="E215" s="64">
        <v>2</v>
      </c>
      <c r="F215" s="63">
        <v>0.6</v>
      </c>
      <c r="G215" s="64">
        <v>22</v>
      </c>
      <c r="H215" s="64">
        <v>4</v>
      </c>
    </row>
    <row r="216" spans="1:8" x14ac:dyDescent="0.25">
      <c r="A216" s="63" t="s">
        <v>161</v>
      </c>
      <c r="B216" s="63" t="s">
        <v>1177</v>
      </c>
      <c r="C216" s="93" t="s">
        <v>808</v>
      </c>
      <c r="D216" s="64">
        <v>92</v>
      </c>
      <c r="E216" s="64">
        <v>2</v>
      </c>
      <c r="F216" s="63"/>
      <c r="G216" s="64">
        <v>22</v>
      </c>
      <c r="H216" s="63"/>
    </row>
    <row r="217" spans="1:8" x14ac:dyDescent="0.25">
      <c r="A217" s="63" t="s">
        <v>161</v>
      </c>
      <c r="B217" s="63" t="s">
        <v>773</v>
      </c>
      <c r="C217" s="93" t="s">
        <v>42</v>
      </c>
      <c r="D217" s="64">
        <v>127</v>
      </c>
      <c r="E217" s="63"/>
      <c r="F217" s="63">
        <v>0.2</v>
      </c>
      <c r="G217" s="64">
        <v>26</v>
      </c>
      <c r="H217" s="64">
        <v>2</v>
      </c>
    </row>
    <row r="218" spans="1:8" x14ac:dyDescent="0.25">
      <c r="A218" s="63" t="s">
        <v>161</v>
      </c>
      <c r="B218" s="63" t="s">
        <v>783</v>
      </c>
      <c r="C218" s="93" t="s">
        <v>180</v>
      </c>
      <c r="D218" s="64">
        <v>5</v>
      </c>
      <c r="E218" s="64">
        <v>1</v>
      </c>
      <c r="F218" s="63"/>
      <c r="G218" s="64">
        <v>1</v>
      </c>
      <c r="H218" s="63"/>
    </row>
    <row r="219" spans="1:8" x14ac:dyDescent="0.25">
      <c r="A219" s="63" t="s">
        <v>161</v>
      </c>
      <c r="B219" s="63" t="s">
        <v>797</v>
      </c>
      <c r="C219" s="93" t="s">
        <v>157</v>
      </c>
      <c r="D219" s="64">
        <v>22</v>
      </c>
      <c r="E219" s="63"/>
      <c r="F219" s="65">
        <v>1.3</v>
      </c>
      <c r="G219" s="64">
        <v>1</v>
      </c>
      <c r="H219" s="64">
        <v>2</v>
      </c>
    </row>
    <row r="220" spans="1:8" x14ac:dyDescent="0.25">
      <c r="A220" s="63" t="s">
        <v>161</v>
      </c>
      <c r="B220" s="63" t="s">
        <v>798</v>
      </c>
      <c r="C220" s="93" t="s">
        <v>157</v>
      </c>
      <c r="D220" s="64">
        <v>21</v>
      </c>
      <c r="E220" s="64">
        <v>1</v>
      </c>
      <c r="F220" s="65">
        <v>1</v>
      </c>
      <c r="G220" s="64">
        <v>1</v>
      </c>
      <c r="H220" s="64">
        <v>2</v>
      </c>
    </row>
    <row r="221" spans="1:8" x14ac:dyDescent="0.25">
      <c r="A221" s="63" t="s">
        <v>161</v>
      </c>
      <c r="B221" s="63" t="s">
        <v>774</v>
      </c>
      <c r="C221" s="93" t="s">
        <v>42</v>
      </c>
      <c r="D221" s="64">
        <v>162</v>
      </c>
      <c r="E221" s="64">
        <v>6</v>
      </c>
      <c r="F221" s="63">
        <v>0.6</v>
      </c>
      <c r="G221" s="64">
        <v>26</v>
      </c>
      <c r="H221" s="64">
        <v>4</v>
      </c>
    </row>
    <row r="222" spans="1:8" x14ac:dyDescent="0.25">
      <c r="A222" s="63" t="s">
        <v>161</v>
      </c>
      <c r="B222" s="63" t="s">
        <v>167</v>
      </c>
      <c r="C222" s="93" t="s">
        <v>42</v>
      </c>
      <c r="D222" s="64">
        <v>110</v>
      </c>
      <c r="E222" s="64">
        <v>7</v>
      </c>
      <c r="F222" s="63">
        <v>0.5</v>
      </c>
      <c r="G222" s="64">
        <v>13</v>
      </c>
      <c r="H222" s="64">
        <v>4</v>
      </c>
    </row>
    <row r="223" spans="1:8" x14ac:dyDescent="0.25">
      <c r="A223" s="63" t="s">
        <v>161</v>
      </c>
      <c r="B223" s="63" t="s">
        <v>775</v>
      </c>
      <c r="C223" s="93" t="s">
        <v>42</v>
      </c>
      <c r="D223" s="64">
        <v>85</v>
      </c>
      <c r="E223" s="64">
        <v>7</v>
      </c>
      <c r="F223" s="63">
        <v>0.5</v>
      </c>
      <c r="G223" s="64">
        <v>4</v>
      </c>
      <c r="H223" s="64">
        <v>4</v>
      </c>
    </row>
    <row r="224" spans="1:8" x14ac:dyDescent="0.25">
      <c r="A224" s="63" t="s">
        <v>161</v>
      </c>
      <c r="B224" s="63" t="s">
        <v>799</v>
      </c>
      <c r="C224" s="93" t="s">
        <v>157</v>
      </c>
      <c r="D224" s="64">
        <v>28</v>
      </c>
      <c r="E224" s="63"/>
      <c r="F224" s="65">
        <v>1.7</v>
      </c>
      <c r="G224" s="64">
        <v>1</v>
      </c>
      <c r="H224" s="64">
        <v>3</v>
      </c>
    </row>
    <row r="225" spans="1:8" x14ac:dyDescent="0.25">
      <c r="A225" s="63" t="s">
        <v>161</v>
      </c>
      <c r="B225" s="63" t="s">
        <v>800</v>
      </c>
      <c r="C225" s="93" t="s">
        <v>157</v>
      </c>
      <c r="D225" s="64">
        <v>49</v>
      </c>
      <c r="E225" s="63"/>
      <c r="F225" s="65">
        <v>3.3</v>
      </c>
      <c r="G225" s="63"/>
      <c r="H225" s="64">
        <v>5</v>
      </c>
    </row>
    <row r="226" spans="1:8" x14ac:dyDescent="0.25">
      <c r="A226" s="63" t="s">
        <v>161</v>
      </c>
      <c r="B226" s="63" t="s">
        <v>801</v>
      </c>
      <c r="C226" s="93" t="s">
        <v>102</v>
      </c>
      <c r="D226" s="64">
        <v>100</v>
      </c>
      <c r="E226" s="64">
        <v>1</v>
      </c>
      <c r="F226" s="65">
        <v>6.2</v>
      </c>
      <c r="G226" s="64">
        <v>3</v>
      </c>
      <c r="H226" s="64">
        <v>10</v>
      </c>
    </row>
    <row r="227" spans="1:8" x14ac:dyDescent="0.25">
      <c r="A227" s="63" t="s">
        <v>161</v>
      </c>
      <c r="B227" s="63" t="s">
        <v>794</v>
      </c>
      <c r="C227" s="93" t="s">
        <v>173</v>
      </c>
      <c r="D227" s="64">
        <v>233</v>
      </c>
      <c r="E227" s="64">
        <v>7</v>
      </c>
      <c r="F227" s="65">
        <v>2.7</v>
      </c>
      <c r="G227" s="64">
        <v>40</v>
      </c>
      <c r="H227" s="64">
        <v>5</v>
      </c>
    </row>
    <row r="228" spans="1:8" x14ac:dyDescent="0.25">
      <c r="A228" s="63" t="s">
        <v>161</v>
      </c>
      <c r="B228" s="63" t="s">
        <v>172</v>
      </c>
      <c r="C228" s="93" t="s">
        <v>173</v>
      </c>
      <c r="D228" s="64">
        <v>114</v>
      </c>
      <c r="E228" s="64">
        <v>10</v>
      </c>
      <c r="F228" s="65">
        <v>1.8</v>
      </c>
      <c r="G228" s="64">
        <v>13</v>
      </c>
      <c r="H228" s="64">
        <v>3</v>
      </c>
    </row>
    <row r="229" spans="1:8" x14ac:dyDescent="0.25">
      <c r="A229" s="63" t="s">
        <v>161</v>
      </c>
      <c r="B229" s="63" t="s">
        <v>795</v>
      </c>
      <c r="C229" s="93" t="s">
        <v>173</v>
      </c>
      <c r="D229" s="64">
        <v>129</v>
      </c>
      <c r="E229" s="64">
        <v>9</v>
      </c>
      <c r="F229" s="65">
        <v>3.3</v>
      </c>
      <c r="G229" s="64">
        <v>12</v>
      </c>
      <c r="H229" s="64">
        <v>5</v>
      </c>
    </row>
    <row r="230" spans="1:8" x14ac:dyDescent="0.25">
      <c r="A230" s="63" t="s">
        <v>161</v>
      </c>
      <c r="B230" s="63" t="s">
        <v>174</v>
      </c>
      <c r="C230" s="93" t="s">
        <v>173</v>
      </c>
      <c r="D230" s="64">
        <v>79</v>
      </c>
      <c r="E230" s="64">
        <v>8</v>
      </c>
      <c r="F230" s="64">
        <v>0</v>
      </c>
      <c r="G230" s="64">
        <v>11</v>
      </c>
      <c r="H230" s="63"/>
    </row>
    <row r="231" spans="1:8" x14ac:dyDescent="0.25">
      <c r="A231" s="63" t="s">
        <v>161</v>
      </c>
      <c r="B231" s="63" t="s">
        <v>175</v>
      </c>
      <c r="C231" s="93" t="s">
        <v>173</v>
      </c>
      <c r="D231" s="64">
        <v>183</v>
      </c>
      <c r="E231" s="64">
        <v>7</v>
      </c>
      <c r="F231" s="65">
        <v>2.2999999999999998</v>
      </c>
      <c r="G231" s="64">
        <v>30</v>
      </c>
      <c r="H231" s="64">
        <v>4</v>
      </c>
    </row>
    <row r="232" spans="1:8" x14ac:dyDescent="0.25">
      <c r="A232" s="63" t="s">
        <v>161</v>
      </c>
      <c r="B232" s="63" t="s">
        <v>176</v>
      </c>
      <c r="C232" s="93" t="s">
        <v>173</v>
      </c>
      <c r="D232" s="64">
        <v>116</v>
      </c>
      <c r="E232" s="64">
        <v>8</v>
      </c>
      <c r="F232" s="63"/>
      <c r="G232" s="64">
        <v>21</v>
      </c>
      <c r="H232" s="63"/>
    </row>
    <row r="233" spans="1:8" x14ac:dyDescent="0.25">
      <c r="A233" s="63" t="s">
        <v>161</v>
      </c>
      <c r="B233" s="63" t="s">
        <v>796</v>
      </c>
      <c r="C233" s="93" t="s">
        <v>173</v>
      </c>
      <c r="D233" s="64">
        <v>94</v>
      </c>
      <c r="E233" s="64">
        <v>7</v>
      </c>
      <c r="F233" s="64">
        <v>0</v>
      </c>
      <c r="G233" s="64">
        <v>16</v>
      </c>
      <c r="H233" s="63"/>
    </row>
    <row r="234" spans="1:8" x14ac:dyDescent="0.25">
      <c r="A234" s="63" t="s">
        <v>181</v>
      </c>
      <c r="B234" s="63" t="s">
        <v>809</v>
      </c>
      <c r="C234" s="93" t="s">
        <v>810</v>
      </c>
      <c r="D234" s="64">
        <v>226</v>
      </c>
      <c r="E234" s="64">
        <v>14</v>
      </c>
      <c r="F234" s="64">
        <v>17</v>
      </c>
      <c r="G234" s="64">
        <v>4</v>
      </c>
      <c r="H234" s="64"/>
    </row>
    <row r="235" spans="1:8" x14ac:dyDescent="0.25">
      <c r="A235" s="63" t="s">
        <v>181</v>
      </c>
      <c r="B235" s="63" t="s">
        <v>182</v>
      </c>
      <c r="C235" s="93" t="s">
        <v>20</v>
      </c>
      <c r="D235" s="64">
        <v>16</v>
      </c>
      <c r="E235" s="64">
        <v>3</v>
      </c>
      <c r="F235" s="64">
        <v>0</v>
      </c>
      <c r="G235" s="63"/>
      <c r="H235" s="63"/>
    </row>
    <row r="236" spans="1:8" x14ac:dyDescent="0.25">
      <c r="A236" s="63" t="s">
        <v>181</v>
      </c>
      <c r="B236" s="63" t="s">
        <v>183</v>
      </c>
      <c r="C236" s="93" t="s">
        <v>20</v>
      </c>
      <c r="D236" s="64">
        <v>59</v>
      </c>
      <c r="E236" s="64">
        <v>3</v>
      </c>
      <c r="F236" s="64">
        <v>6</v>
      </c>
      <c r="G236" s="64">
        <v>1</v>
      </c>
      <c r="H236" s="64"/>
    </row>
    <row r="237" spans="1:8" x14ac:dyDescent="0.25">
      <c r="A237" s="63" t="s">
        <v>181</v>
      </c>
      <c r="B237" s="63" t="s">
        <v>184</v>
      </c>
      <c r="C237" s="93" t="s">
        <v>14</v>
      </c>
      <c r="D237" s="64">
        <v>173</v>
      </c>
      <c r="E237" s="64">
        <v>12</v>
      </c>
      <c r="F237" s="64">
        <v>14</v>
      </c>
      <c r="G237" s="64">
        <v>2</v>
      </c>
      <c r="H237" s="64"/>
    </row>
    <row r="238" spans="1:8" x14ac:dyDescent="0.25">
      <c r="A238" s="63" t="s">
        <v>181</v>
      </c>
      <c r="B238" s="63" t="s">
        <v>185</v>
      </c>
      <c r="C238" s="93" t="s">
        <v>20</v>
      </c>
      <c r="D238" s="64">
        <v>78</v>
      </c>
      <c r="E238" s="64">
        <v>6</v>
      </c>
      <c r="F238" s="64">
        <v>5</v>
      </c>
      <c r="G238" s="64">
        <v>1</v>
      </c>
      <c r="H238" s="64"/>
    </row>
    <row r="239" spans="1:8" x14ac:dyDescent="0.25">
      <c r="A239" s="63" t="s">
        <v>181</v>
      </c>
      <c r="B239" s="63" t="s">
        <v>186</v>
      </c>
      <c r="C239" s="93" t="s">
        <v>20</v>
      </c>
      <c r="D239" s="64">
        <v>74</v>
      </c>
      <c r="E239" s="64">
        <v>6</v>
      </c>
      <c r="F239" s="64">
        <v>5</v>
      </c>
      <c r="G239" s="63"/>
      <c r="H239" s="63"/>
    </row>
    <row r="240" spans="1:8" x14ac:dyDescent="0.25">
      <c r="A240" s="63" t="s">
        <v>181</v>
      </c>
      <c r="B240" s="63" t="s">
        <v>811</v>
      </c>
      <c r="C240" s="93" t="s">
        <v>810</v>
      </c>
      <c r="D240" s="64">
        <v>572</v>
      </c>
      <c r="E240" s="64">
        <v>34</v>
      </c>
      <c r="F240" s="64">
        <v>35</v>
      </c>
      <c r="G240" s="64">
        <v>30</v>
      </c>
      <c r="H240" s="64"/>
    </row>
    <row r="241" spans="1:8" x14ac:dyDescent="0.25">
      <c r="A241" s="63" t="s">
        <v>181</v>
      </c>
      <c r="B241" s="63" t="s">
        <v>812</v>
      </c>
      <c r="C241" s="93" t="s">
        <v>810</v>
      </c>
      <c r="D241" s="64">
        <v>189</v>
      </c>
      <c r="E241" s="64">
        <v>13</v>
      </c>
      <c r="F241" s="64">
        <v>14</v>
      </c>
      <c r="G241" s="64">
        <v>4</v>
      </c>
      <c r="H241" s="64"/>
    </row>
    <row r="242" spans="1:8" x14ac:dyDescent="0.25">
      <c r="A242" s="63" t="s">
        <v>181</v>
      </c>
      <c r="B242" s="63" t="s">
        <v>813</v>
      </c>
      <c r="C242" s="93" t="s">
        <v>814</v>
      </c>
      <c r="D242" s="64">
        <v>273</v>
      </c>
      <c r="E242" s="64">
        <v>18</v>
      </c>
      <c r="F242" s="64">
        <v>20</v>
      </c>
      <c r="G242" s="64">
        <v>5</v>
      </c>
      <c r="H242" s="64"/>
    </row>
    <row r="243" spans="1:8" x14ac:dyDescent="0.25">
      <c r="A243" s="63" t="s">
        <v>181</v>
      </c>
      <c r="B243" s="63" t="s">
        <v>815</v>
      </c>
      <c r="C243" s="93" t="s">
        <v>814</v>
      </c>
      <c r="D243" s="64">
        <v>319</v>
      </c>
      <c r="E243" s="64">
        <v>15</v>
      </c>
      <c r="F243" s="64">
        <v>24</v>
      </c>
      <c r="G243" s="64">
        <v>13</v>
      </c>
      <c r="H243" s="64"/>
    </row>
    <row r="244" spans="1:8" x14ac:dyDescent="0.25">
      <c r="A244" s="63" t="s">
        <v>181</v>
      </c>
      <c r="B244" s="63" t="s">
        <v>816</v>
      </c>
      <c r="C244" s="93" t="s">
        <v>814</v>
      </c>
      <c r="D244" s="64">
        <v>237</v>
      </c>
      <c r="E244" s="64">
        <v>17</v>
      </c>
      <c r="F244" s="64">
        <v>17</v>
      </c>
      <c r="G244" s="64">
        <v>5</v>
      </c>
      <c r="H244" s="64"/>
    </row>
    <row r="245" spans="1:8" x14ac:dyDescent="0.25">
      <c r="A245" s="63" t="s">
        <v>287</v>
      </c>
      <c r="B245" s="63" t="s">
        <v>961</v>
      </c>
      <c r="C245" s="93" t="s">
        <v>42</v>
      </c>
      <c r="D245" s="64">
        <v>266</v>
      </c>
      <c r="E245" s="64">
        <v>24</v>
      </c>
      <c r="F245" s="64">
        <v>15</v>
      </c>
      <c r="G245" s="64">
        <v>9</v>
      </c>
      <c r="H245" s="65">
        <v>2.2000000000000002</v>
      </c>
    </row>
    <row r="246" spans="1:8" x14ac:dyDescent="0.25">
      <c r="A246" s="63" t="s">
        <v>287</v>
      </c>
      <c r="B246" s="63" t="s">
        <v>953</v>
      </c>
      <c r="C246" s="94">
        <v>1</v>
      </c>
      <c r="D246" s="64">
        <v>483</v>
      </c>
      <c r="E246" s="64">
        <v>27</v>
      </c>
      <c r="F246" s="64">
        <v>18</v>
      </c>
      <c r="G246" s="64">
        <v>52</v>
      </c>
      <c r="H246" s="63">
        <v>0.4</v>
      </c>
    </row>
    <row r="247" spans="1:8" x14ac:dyDescent="0.25">
      <c r="A247" s="63" t="s">
        <v>287</v>
      </c>
      <c r="B247" s="63" t="s">
        <v>292</v>
      </c>
      <c r="C247" s="94">
        <v>1</v>
      </c>
      <c r="D247" s="64">
        <v>477</v>
      </c>
      <c r="E247" s="64">
        <v>16</v>
      </c>
      <c r="F247" s="64">
        <v>31</v>
      </c>
      <c r="G247" s="64">
        <v>33</v>
      </c>
      <c r="H247" s="65">
        <v>1.1000000000000001</v>
      </c>
    </row>
    <row r="248" spans="1:8" x14ac:dyDescent="0.25">
      <c r="A248" s="63" t="s">
        <v>287</v>
      </c>
      <c r="B248" s="63" t="s">
        <v>293</v>
      </c>
      <c r="C248" s="94">
        <v>1</v>
      </c>
      <c r="D248" s="64">
        <v>289</v>
      </c>
      <c r="E248" s="64">
        <v>17</v>
      </c>
      <c r="F248" s="64">
        <v>13</v>
      </c>
      <c r="G248" s="64">
        <v>27</v>
      </c>
      <c r="H248" s="65">
        <v>1.5</v>
      </c>
    </row>
    <row r="249" spans="1:8" x14ac:dyDescent="0.25">
      <c r="A249" s="63" t="s">
        <v>287</v>
      </c>
      <c r="B249" s="63" t="s">
        <v>294</v>
      </c>
      <c r="C249" s="94">
        <v>1</v>
      </c>
      <c r="D249" s="64">
        <v>650</v>
      </c>
      <c r="E249" s="64">
        <v>30</v>
      </c>
      <c r="F249" s="64">
        <v>35</v>
      </c>
      <c r="G249" s="64">
        <v>53</v>
      </c>
      <c r="H249" s="65">
        <v>1.8</v>
      </c>
    </row>
    <row r="250" spans="1:8" x14ac:dyDescent="0.25">
      <c r="A250" s="63" t="s">
        <v>287</v>
      </c>
      <c r="B250" s="63" t="s">
        <v>295</v>
      </c>
      <c r="C250" s="94">
        <v>1</v>
      </c>
      <c r="D250" s="64">
        <v>319</v>
      </c>
      <c r="E250" s="64">
        <v>15</v>
      </c>
      <c r="F250" s="64">
        <v>15</v>
      </c>
      <c r="G250" s="64">
        <v>32</v>
      </c>
      <c r="H250" s="65">
        <v>1.3</v>
      </c>
    </row>
    <row r="251" spans="1:8" x14ac:dyDescent="0.25">
      <c r="A251" s="63" t="s">
        <v>287</v>
      </c>
      <c r="B251" s="63" t="s">
        <v>962</v>
      </c>
      <c r="C251" s="93" t="s">
        <v>42</v>
      </c>
      <c r="D251" s="64">
        <v>295</v>
      </c>
      <c r="E251" s="64">
        <v>22</v>
      </c>
      <c r="F251" s="64">
        <v>15</v>
      </c>
      <c r="G251" s="64">
        <v>18</v>
      </c>
      <c r="H251" s="65">
        <v>2.6</v>
      </c>
    </row>
    <row r="252" spans="1:8" x14ac:dyDescent="0.25">
      <c r="A252" s="63" t="s">
        <v>287</v>
      </c>
      <c r="B252" s="63" t="s">
        <v>301</v>
      </c>
      <c r="C252" s="93" t="s">
        <v>42</v>
      </c>
      <c r="D252" s="64">
        <v>200</v>
      </c>
      <c r="E252" s="64">
        <v>21</v>
      </c>
      <c r="F252" s="64">
        <v>9</v>
      </c>
      <c r="G252" s="64">
        <v>10</v>
      </c>
      <c r="H252" s="65">
        <v>2.2000000000000002</v>
      </c>
    </row>
    <row r="253" spans="1:8" x14ac:dyDescent="0.25">
      <c r="A253" s="63" t="s">
        <v>287</v>
      </c>
      <c r="B253" s="63" t="s">
        <v>302</v>
      </c>
      <c r="C253" s="93" t="s">
        <v>42</v>
      </c>
      <c r="D253" s="64">
        <v>343</v>
      </c>
      <c r="E253" s="64">
        <v>12</v>
      </c>
      <c r="F253" s="64">
        <v>13</v>
      </c>
      <c r="G253" s="64">
        <v>44</v>
      </c>
      <c r="H253" s="65">
        <v>1.3</v>
      </c>
    </row>
    <row r="254" spans="1:8" x14ac:dyDescent="0.25">
      <c r="A254" s="63" t="s">
        <v>287</v>
      </c>
      <c r="B254" s="63" t="s">
        <v>954</v>
      </c>
      <c r="C254" s="94">
        <v>1</v>
      </c>
      <c r="D254" s="64">
        <v>632</v>
      </c>
      <c r="E254" s="64">
        <v>29</v>
      </c>
      <c r="F254" s="64">
        <v>39</v>
      </c>
      <c r="G254" s="64">
        <v>42</v>
      </c>
      <c r="H254" s="65">
        <v>2.2000000000000002</v>
      </c>
    </row>
    <row r="255" spans="1:8" x14ac:dyDescent="0.25">
      <c r="A255" s="63" t="s">
        <v>287</v>
      </c>
      <c r="B255" s="63" t="s">
        <v>955</v>
      </c>
      <c r="C255" s="94">
        <v>1</v>
      </c>
      <c r="D255" s="64">
        <v>335</v>
      </c>
      <c r="E255" s="64">
        <v>33</v>
      </c>
      <c r="F255" s="64">
        <v>12</v>
      </c>
      <c r="G255" s="64">
        <v>23</v>
      </c>
      <c r="H255" s="65">
        <v>1.2</v>
      </c>
    </row>
    <row r="256" spans="1:8" x14ac:dyDescent="0.25">
      <c r="A256" s="63" t="s">
        <v>287</v>
      </c>
      <c r="B256" s="63" t="s">
        <v>969</v>
      </c>
      <c r="C256" s="93" t="s">
        <v>193</v>
      </c>
      <c r="D256" s="64">
        <v>283</v>
      </c>
      <c r="E256" s="64">
        <v>22</v>
      </c>
      <c r="F256" s="64">
        <v>17</v>
      </c>
      <c r="G256" s="64">
        <v>9</v>
      </c>
      <c r="H256" s="63">
        <v>0.3</v>
      </c>
    </row>
    <row r="257" spans="1:8" x14ac:dyDescent="0.25">
      <c r="A257" s="63" t="s">
        <v>287</v>
      </c>
      <c r="B257" s="63" t="s">
        <v>307</v>
      </c>
      <c r="C257" s="94">
        <v>6</v>
      </c>
      <c r="D257" s="64">
        <v>285</v>
      </c>
      <c r="E257" s="64">
        <v>15</v>
      </c>
      <c r="F257" s="64">
        <v>18</v>
      </c>
      <c r="G257" s="64">
        <v>16</v>
      </c>
      <c r="H257" s="63">
        <v>0.9</v>
      </c>
    </row>
    <row r="258" spans="1:8" x14ac:dyDescent="0.25">
      <c r="A258" s="63" t="s">
        <v>287</v>
      </c>
      <c r="B258" s="63" t="s">
        <v>308</v>
      </c>
      <c r="C258" s="93" t="s">
        <v>42</v>
      </c>
      <c r="D258" s="64">
        <v>270</v>
      </c>
      <c r="E258" s="64">
        <v>26</v>
      </c>
      <c r="F258" s="64">
        <v>9</v>
      </c>
      <c r="G258" s="64">
        <v>23</v>
      </c>
      <c r="H258" s="65">
        <v>4.9000000000000004</v>
      </c>
    </row>
    <row r="259" spans="1:8" x14ac:dyDescent="0.25">
      <c r="A259" s="63" t="s">
        <v>287</v>
      </c>
      <c r="B259" s="63" t="s">
        <v>309</v>
      </c>
      <c r="C259" s="94">
        <v>1</v>
      </c>
      <c r="D259" s="64">
        <v>197</v>
      </c>
      <c r="E259" s="64">
        <v>7</v>
      </c>
      <c r="F259" s="64">
        <v>8</v>
      </c>
      <c r="G259" s="64">
        <v>24</v>
      </c>
      <c r="H259" s="65">
        <v>1.1000000000000001</v>
      </c>
    </row>
    <row r="260" spans="1:8" x14ac:dyDescent="0.25">
      <c r="A260" s="63" t="s">
        <v>287</v>
      </c>
      <c r="B260" s="63" t="s">
        <v>956</v>
      </c>
      <c r="C260" s="94">
        <v>1</v>
      </c>
      <c r="D260" s="64">
        <v>310</v>
      </c>
      <c r="E260" s="64">
        <v>22</v>
      </c>
      <c r="F260" s="64">
        <v>7</v>
      </c>
      <c r="G260" s="64">
        <v>37</v>
      </c>
      <c r="H260" s="65">
        <v>2</v>
      </c>
    </row>
    <row r="261" spans="1:8" x14ac:dyDescent="0.25">
      <c r="A261" s="63" t="s">
        <v>287</v>
      </c>
      <c r="B261" s="63" t="s">
        <v>303</v>
      </c>
      <c r="C261" s="94">
        <v>1</v>
      </c>
      <c r="D261" s="64">
        <v>113</v>
      </c>
      <c r="E261" s="64">
        <v>5</v>
      </c>
      <c r="F261" s="64">
        <v>6</v>
      </c>
      <c r="G261" s="64">
        <v>9</v>
      </c>
      <c r="H261" s="63">
        <v>0.7</v>
      </c>
    </row>
    <row r="262" spans="1:8" x14ac:dyDescent="0.25">
      <c r="A262" s="63" t="s">
        <v>287</v>
      </c>
      <c r="B262" s="63" t="s">
        <v>296</v>
      </c>
      <c r="C262" s="94">
        <v>1</v>
      </c>
      <c r="D262" s="64">
        <v>523</v>
      </c>
      <c r="E262" s="64">
        <v>21</v>
      </c>
      <c r="F262" s="64">
        <v>29</v>
      </c>
      <c r="G262" s="64">
        <v>48</v>
      </c>
      <c r="H262" s="65">
        <v>2.4</v>
      </c>
    </row>
    <row r="263" spans="1:8" x14ac:dyDescent="0.25">
      <c r="A263" s="63" t="s">
        <v>287</v>
      </c>
      <c r="B263" s="63" t="s">
        <v>0</v>
      </c>
      <c r="C263" s="93" t="s">
        <v>289</v>
      </c>
      <c r="D263" s="64">
        <v>236</v>
      </c>
      <c r="E263" s="64">
        <v>3</v>
      </c>
      <c r="F263" s="64">
        <v>12</v>
      </c>
      <c r="G263" s="64">
        <v>29</v>
      </c>
      <c r="H263" s="65">
        <v>2.5</v>
      </c>
    </row>
    <row r="264" spans="1:8" x14ac:dyDescent="0.25">
      <c r="A264" s="63" t="s">
        <v>287</v>
      </c>
      <c r="B264" s="63" t="s">
        <v>11</v>
      </c>
      <c r="C264" s="93" t="s">
        <v>1</v>
      </c>
      <c r="D264" s="64">
        <v>192</v>
      </c>
      <c r="E264" s="64">
        <v>5</v>
      </c>
      <c r="F264" s="64">
        <v>8</v>
      </c>
      <c r="G264" s="64">
        <v>26</v>
      </c>
      <c r="H264" s="65">
        <v>1.5</v>
      </c>
    </row>
    <row r="265" spans="1:8" x14ac:dyDescent="0.25">
      <c r="A265" s="63" t="s">
        <v>287</v>
      </c>
      <c r="B265" s="63" t="s">
        <v>963</v>
      </c>
      <c r="C265" s="93" t="s">
        <v>42</v>
      </c>
      <c r="D265" s="64">
        <v>806</v>
      </c>
      <c r="E265" s="64">
        <v>50</v>
      </c>
      <c r="F265" s="64">
        <v>62</v>
      </c>
      <c r="G265" s="64">
        <v>8</v>
      </c>
      <c r="H265" s="63">
        <v>0.6</v>
      </c>
    </row>
    <row r="266" spans="1:8" x14ac:dyDescent="0.25">
      <c r="A266" s="63" t="s">
        <v>287</v>
      </c>
      <c r="B266" s="63" t="s">
        <v>297</v>
      </c>
      <c r="C266" s="94">
        <v>1</v>
      </c>
      <c r="D266" s="64">
        <v>576</v>
      </c>
      <c r="E266" s="64">
        <v>32</v>
      </c>
      <c r="F266" s="64">
        <v>32</v>
      </c>
      <c r="G266" s="64">
        <v>39</v>
      </c>
      <c r="H266" s="65">
        <v>1.9</v>
      </c>
    </row>
    <row r="267" spans="1:8" x14ac:dyDescent="0.25">
      <c r="A267" s="63" t="s">
        <v>287</v>
      </c>
      <c r="B267" s="63" t="s">
        <v>298</v>
      </c>
      <c r="C267" s="94">
        <v>1</v>
      </c>
      <c r="D267" s="64">
        <v>275</v>
      </c>
      <c r="E267" s="64">
        <v>12</v>
      </c>
      <c r="F267" s="64">
        <v>12</v>
      </c>
      <c r="G267" s="64">
        <v>31</v>
      </c>
      <c r="H267" s="65">
        <v>1.3</v>
      </c>
    </row>
    <row r="268" spans="1:8" x14ac:dyDescent="0.25">
      <c r="A268" s="63" t="s">
        <v>287</v>
      </c>
      <c r="B268" s="63" t="s">
        <v>964</v>
      </c>
      <c r="C268" s="93" t="s">
        <v>42</v>
      </c>
      <c r="D268" s="64">
        <v>167</v>
      </c>
      <c r="E268" s="64">
        <v>17</v>
      </c>
      <c r="F268" s="64">
        <v>8</v>
      </c>
      <c r="G268" s="64">
        <v>5</v>
      </c>
      <c r="H268" s="63">
        <v>0.5</v>
      </c>
    </row>
    <row r="269" spans="1:8" x14ac:dyDescent="0.25">
      <c r="A269" s="63" t="s">
        <v>287</v>
      </c>
      <c r="B269" s="63" t="s">
        <v>310</v>
      </c>
      <c r="C269" s="94">
        <v>1</v>
      </c>
      <c r="D269" s="64">
        <v>242</v>
      </c>
      <c r="E269" s="64">
        <v>10</v>
      </c>
      <c r="F269" s="64">
        <v>15</v>
      </c>
      <c r="G269" s="64">
        <v>18</v>
      </c>
      <c r="H269" s="63">
        <v>0.9</v>
      </c>
    </row>
    <row r="270" spans="1:8" x14ac:dyDescent="0.25">
      <c r="A270" s="63" t="s">
        <v>287</v>
      </c>
      <c r="B270" s="63" t="s">
        <v>171</v>
      </c>
      <c r="C270" s="93" t="s">
        <v>42</v>
      </c>
      <c r="D270" s="64">
        <v>223</v>
      </c>
      <c r="E270" s="64">
        <v>6</v>
      </c>
      <c r="F270" s="64">
        <v>6</v>
      </c>
      <c r="G270" s="64">
        <v>36</v>
      </c>
      <c r="H270" s="65">
        <v>3.3</v>
      </c>
    </row>
    <row r="271" spans="1:8" x14ac:dyDescent="0.25">
      <c r="A271" s="63" t="s">
        <v>287</v>
      </c>
      <c r="B271" s="63" t="s">
        <v>288</v>
      </c>
      <c r="C271" s="93" t="s">
        <v>42</v>
      </c>
      <c r="D271" s="64">
        <v>195</v>
      </c>
      <c r="E271" s="64">
        <v>6</v>
      </c>
      <c r="F271" s="64">
        <v>5</v>
      </c>
      <c r="G271" s="64">
        <v>31</v>
      </c>
      <c r="H271" s="63">
        <v>0.2</v>
      </c>
    </row>
    <row r="272" spans="1:8" x14ac:dyDescent="0.25">
      <c r="A272" s="63" t="s">
        <v>287</v>
      </c>
      <c r="B272" s="63" t="s">
        <v>290</v>
      </c>
      <c r="C272" s="93" t="s">
        <v>291</v>
      </c>
      <c r="D272" s="64">
        <v>276</v>
      </c>
      <c r="E272" s="64">
        <v>4</v>
      </c>
      <c r="F272" s="64">
        <v>16</v>
      </c>
      <c r="G272" s="64">
        <v>31</v>
      </c>
      <c r="H272" s="65">
        <v>1.7</v>
      </c>
    </row>
    <row r="273" spans="1:8" x14ac:dyDescent="0.25">
      <c r="A273" s="63" t="s">
        <v>287</v>
      </c>
      <c r="B273" s="63" t="s">
        <v>304</v>
      </c>
      <c r="C273" s="93" t="s">
        <v>305</v>
      </c>
      <c r="D273" s="64">
        <v>210</v>
      </c>
      <c r="E273" s="64">
        <v>9</v>
      </c>
      <c r="F273" s="64">
        <v>8</v>
      </c>
      <c r="G273" s="64">
        <v>25</v>
      </c>
      <c r="H273" s="65">
        <v>1.5</v>
      </c>
    </row>
    <row r="274" spans="1:8" x14ac:dyDescent="0.25">
      <c r="A274" s="63" t="s">
        <v>287</v>
      </c>
      <c r="B274" s="63" t="s">
        <v>306</v>
      </c>
      <c r="C274" s="93" t="s">
        <v>305</v>
      </c>
      <c r="D274" s="64">
        <v>219</v>
      </c>
      <c r="E274" s="64">
        <v>11</v>
      </c>
      <c r="F274" s="64">
        <v>9</v>
      </c>
      <c r="G274" s="64">
        <v>23</v>
      </c>
      <c r="H274" s="65">
        <v>1.4</v>
      </c>
    </row>
    <row r="275" spans="1:8" x14ac:dyDescent="0.25">
      <c r="A275" s="63" t="s">
        <v>287</v>
      </c>
      <c r="B275" s="63" t="s">
        <v>967</v>
      </c>
      <c r="C275" s="93" t="s">
        <v>305</v>
      </c>
      <c r="D275" s="64">
        <v>193</v>
      </c>
      <c r="E275" s="64">
        <v>8</v>
      </c>
      <c r="F275" s="64">
        <v>7</v>
      </c>
      <c r="G275" s="64">
        <v>24</v>
      </c>
      <c r="H275" s="65">
        <v>1.8</v>
      </c>
    </row>
    <row r="276" spans="1:8" x14ac:dyDescent="0.25">
      <c r="A276" s="63" t="s">
        <v>287</v>
      </c>
      <c r="B276" s="63" t="s">
        <v>968</v>
      </c>
      <c r="C276" s="93" t="s">
        <v>305</v>
      </c>
      <c r="D276" s="64">
        <v>250</v>
      </c>
      <c r="E276" s="64">
        <v>11</v>
      </c>
      <c r="F276" s="64">
        <v>12</v>
      </c>
      <c r="G276" s="64">
        <v>24</v>
      </c>
      <c r="H276" s="65">
        <v>1.9</v>
      </c>
    </row>
    <row r="277" spans="1:8" x14ac:dyDescent="0.25">
      <c r="A277" s="63" t="s">
        <v>287</v>
      </c>
      <c r="B277" s="63" t="s">
        <v>957</v>
      </c>
      <c r="C277" s="94">
        <v>1</v>
      </c>
      <c r="D277" s="64">
        <v>216</v>
      </c>
      <c r="E277" s="64">
        <v>7</v>
      </c>
      <c r="F277" s="64">
        <v>4</v>
      </c>
      <c r="G277" s="64">
        <v>38</v>
      </c>
      <c r="H277" s="65">
        <v>3.4</v>
      </c>
    </row>
    <row r="278" spans="1:8" x14ac:dyDescent="0.25">
      <c r="A278" s="63" t="s">
        <v>287</v>
      </c>
      <c r="B278" s="63" t="s">
        <v>299</v>
      </c>
      <c r="C278" s="94">
        <v>1</v>
      </c>
      <c r="D278" s="64">
        <v>456</v>
      </c>
      <c r="E278" s="64">
        <v>22</v>
      </c>
      <c r="F278" s="64">
        <v>19</v>
      </c>
      <c r="G278" s="64">
        <v>51</v>
      </c>
      <c r="H278" s="65">
        <v>3</v>
      </c>
    </row>
    <row r="279" spans="1:8" x14ac:dyDescent="0.25">
      <c r="A279" s="63" t="s">
        <v>287</v>
      </c>
      <c r="B279" s="63" t="s">
        <v>958</v>
      </c>
      <c r="C279" s="94">
        <v>1</v>
      </c>
      <c r="D279" s="64">
        <v>417</v>
      </c>
      <c r="E279" s="64">
        <v>24</v>
      </c>
      <c r="F279" s="64">
        <v>16</v>
      </c>
      <c r="G279" s="64">
        <v>44</v>
      </c>
      <c r="H279" s="65">
        <v>3.3</v>
      </c>
    </row>
    <row r="280" spans="1:8" x14ac:dyDescent="0.25">
      <c r="A280" s="63" t="s">
        <v>287</v>
      </c>
      <c r="B280" s="63" t="s">
        <v>959</v>
      </c>
      <c r="C280" s="94">
        <v>1</v>
      </c>
      <c r="D280" s="64">
        <v>584</v>
      </c>
      <c r="E280" s="64">
        <v>30</v>
      </c>
      <c r="F280" s="64">
        <v>28</v>
      </c>
      <c r="G280" s="64">
        <v>55</v>
      </c>
      <c r="H280" s="65">
        <v>2.9</v>
      </c>
    </row>
    <row r="281" spans="1:8" x14ac:dyDescent="0.25">
      <c r="A281" s="63" t="s">
        <v>287</v>
      </c>
      <c r="B281" s="63" t="s">
        <v>965</v>
      </c>
      <c r="C281" s="94">
        <v>3</v>
      </c>
      <c r="D281" s="64">
        <v>199</v>
      </c>
      <c r="E281" s="64">
        <v>9</v>
      </c>
      <c r="F281" s="64">
        <v>10</v>
      </c>
      <c r="G281" s="64">
        <v>17</v>
      </c>
      <c r="H281" s="63">
        <v>0.5</v>
      </c>
    </row>
    <row r="282" spans="1:8" x14ac:dyDescent="0.25">
      <c r="A282" s="63" t="s">
        <v>287</v>
      </c>
      <c r="B282" s="63" t="s">
        <v>960</v>
      </c>
      <c r="C282" s="94">
        <v>1</v>
      </c>
      <c r="D282" s="64">
        <v>359</v>
      </c>
      <c r="E282" s="64">
        <v>19</v>
      </c>
      <c r="F282" s="64">
        <v>19</v>
      </c>
      <c r="G282" s="64">
        <v>28</v>
      </c>
      <c r="H282" s="65">
        <v>4.5</v>
      </c>
    </row>
    <row r="283" spans="1:8" x14ac:dyDescent="0.25">
      <c r="A283" s="63" t="s">
        <v>287</v>
      </c>
      <c r="B283" s="63" t="s">
        <v>966</v>
      </c>
      <c r="C283" s="93" t="s">
        <v>42</v>
      </c>
      <c r="D283" s="64">
        <v>191</v>
      </c>
      <c r="E283" s="64">
        <v>15</v>
      </c>
      <c r="F283" s="64">
        <v>7</v>
      </c>
      <c r="G283" s="64">
        <v>15</v>
      </c>
      <c r="H283" s="65">
        <v>1</v>
      </c>
    </row>
    <row r="284" spans="1:8" x14ac:dyDescent="0.25">
      <c r="A284" s="63" t="s">
        <v>287</v>
      </c>
      <c r="B284" s="63" t="s">
        <v>300</v>
      </c>
      <c r="C284" s="94">
        <v>1</v>
      </c>
      <c r="D284" s="64">
        <v>532</v>
      </c>
      <c r="E284" s="64">
        <v>32</v>
      </c>
      <c r="F284" s="64">
        <v>25</v>
      </c>
      <c r="G284" s="64">
        <v>44</v>
      </c>
      <c r="H284" s="65">
        <v>3.5</v>
      </c>
    </row>
    <row r="285" spans="1:8" x14ac:dyDescent="0.25">
      <c r="A285" s="63" t="s">
        <v>287</v>
      </c>
      <c r="B285" s="63" t="s">
        <v>952</v>
      </c>
      <c r="C285" s="94">
        <v>4</v>
      </c>
      <c r="D285" s="64">
        <v>60</v>
      </c>
      <c r="E285" s="64">
        <v>1</v>
      </c>
      <c r="F285" s="64">
        <v>5</v>
      </c>
      <c r="G285" s="64">
        <v>3</v>
      </c>
      <c r="H285" s="63">
        <v>0.3</v>
      </c>
    </row>
    <row r="286" spans="1:8" x14ac:dyDescent="0.25">
      <c r="A286" s="63" t="s">
        <v>321</v>
      </c>
      <c r="B286" s="63" t="s">
        <v>1000</v>
      </c>
      <c r="C286" s="93" t="s">
        <v>157</v>
      </c>
      <c r="D286" s="64">
        <v>110</v>
      </c>
      <c r="E286" s="64">
        <v>0</v>
      </c>
      <c r="F286" s="64">
        <v>12</v>
      </c>
      <c r="G286" s="64">
        <v>0</v>
      </c>
      <c r="H286" s="64"/>
    </row>
    <row r="287" spans="1:8" x14ac:dyDescent="0.25">
      <c r="A287" s="63" t="s">
        <v>321</v>
      </c>
      <c r="B287" s="63" t="s">
        <v>992</v>
      </c>
      <c r="C287" s="93" t="s">
        <v>180</v>
      </c>
      <c r="D287" s="64">
        <v>17</v>
      </c>
      <c r="E287" s="63"/>
      <c r="F287" s="64">
        <v>2</v>
      </c>
      <c r="G287" s="63"/>
      <c r="H287" s="63"/>
    </row>
    <row r="288" spans="1:8" x14ac:dyDescent="0.25">
      <c r="A288" s="63" t="s">
        <v>321</v>
      </c>
      <c r="B288" s="63" t="s">
        <v>993</v>
      </c>
      <c r="C288" s="93" t="s">
        <v>180</v>
      </c>
      <c r="D288" s="64">
        <v>34</v>
      </c>
      <c r="E288" s="63"/>
      <c r="F288" s="64">
        <v>4</v>
      </c>
      <c r="G288" s="63"/>
      <c r="H288" s="63"/>
    </row>
    <row r="289" spans="1:8" x14ac:dyDescent="0.25">
      <c r="A289" s="63" t="s">
        <v>321</v>
      </c>
      <c r="B289" s="63" t="s">
        <v>322</v>
      </c>
      <c r="C289" s="93" t="s">
        <v>180</v>
      </c>
      <c r="D289" s="64">
        <v>34</v>
      </c>
      <c r="E289" s="63"/>
      <c r="F289" s="64">
        <v>4</v>
      </c>
      <c r="G289" s="63"/>
      <c r="H289" s="63"/>
    </row>
    <row r="290" spans="1:8" x14ac:dyDescent="0.25">
      <c r="A290" s="63" t="s">
        <v>321</v>
      </c>
      <c r="B290" s="63" t="s">
        <v>994</v>
      </c>
      <c r="C290" s="93" t="s">
        <v>180</v>
      </c>
      <c r="D290" s="64">
        <v>34</v>
      </c>
      <c r="E290" s="63"/>
      <c r="F290" s="64">
        <v>4</v>
      </c>
      <c r="G290" s="63"/>
      <c r="H290" s="63"/>
    </row>
    <row r="291" spans="1:8" x14ac:dyDescent="0.25">
      <c r="A291" s="63" t="s">
        <v>321</v>
      </c>
      <c r="B291" s="63" t="s">
        <v>995</v>
      </c>
      <c r="C291" s="93" t="s">
        <v>180</v>
      </c>
      <c r="D291" s="64">
        <v>34</v>
      </c>
      <c r="E291" s="63"/>
      <c r="F291" s="64">
        <v>4</v>
      </c>
      <c r="G291" s="63"/>
      <c r="H291" s="63"/>
    </row>
    <row r="292" spans="1:8" x14ac:dyDescent="0.25">
      <c r="A292" s="63" t="s">
        <v>321</v>
      </c>
      <c r="B292" s="63" t="s">
        <v>996</v>
      </c>
      <c r="C292" s="93" t="s">
        <v>180</v>
      </c>
      <c r="D292" s="64">
        <v>34</v>
      </c>
      <c r="E292" s="63"/>
      <c r="F292" s="64">
        <v>4</v>
      </c>
      <c r="G292" s="63"/>
      <c r="H292" s="63"/>
    </row>
    <row r="293" spans="1:8" x14ac:dyDescent="0.25">
      <c r="A293" s="63" t="s">
        <v>321</v>
      </c>
      <c r="B293" s="63" t="s">
        <v>997</v>
      </c>
      <c r="C293" s="93" t="s">
        <v>180</v>
      </c>
      <c r="D293" s="64">
        <v>34</v>
      </c>
      <c r="E293" s="63"/>
      <c r="F293" s="64">
        <v>4</v>
      </c>
      <c r="G293" s="63"/>
      <c r="H293" s="63"/>
    </row>
    <row r="294" spans="1:8" x14ac:dyDescent="0.25">
      <c r="A294" s="63" t="s">
        <v>321</v>
      </c>
      <c r="B294" s="63" t="s">
        <v>15</v>
      </c>
      <c r="C294" s="93" t="s">
        <v>157</v>
      </c>
      <c r="D294" s="64">
        <v>117</v>
      </c>
      <c r="E294" s="64">
        <v>0</v>
      </c>
      <c r="F294" s="64">
        <v>13</v>
      </c>
      <c r="G294" s="64">
        <v>0</v>
      </c>
      <c r="H294" s="64"/>
    </row>
    <row r="295" spans="1:8" x14ac:dyDescent="0.25">
      <c r="A295" s="63" t="s">
        <v>321</v>
      </c>
      <c r="B295" s="63" t="s">
        <v>323</v>
      </c>
      <c r="C295" s="93" t="s">
        <v>180</v>
      </c>
      <c r="D295" s="64">
        <v>34</v>
      </c>
      <c r="E295" s="63"/>
      <c r="F295" s="64">
        <v>4</v>
      </c>
      <c r="G295" s="63"/>
      <c r="H295" s="63"/>
    </row>
    <row r="296" spans="1:8" x14ac:dyDescent="0.25">
      <c r="A296" s="63" t="s">
        <v>321</v>
      </c>
      <c r="B296" s="63" t="s">
        <v>1260</v>
      </c>
      <c r="C296" s="93" t="s">
        <v>157</v>
      </c>
      <c r="D296" s="64">
        <v>125</v>
      </c>
      <c r="E296" s="64">
        <v>0</v>
      </c>
      <c r="F296" s="64">
        <v>14</v>
      </c>
      <c r="G296" s="64">
        <v>0</v>
      </c>
      <c r="H296" s="64"/>
    </row>
    <row r="297" spans="1:8" x14ac:dyDescent="0.25">
      <c r="A297" s="63" t="s">
        <v>321</v>
      </c>
      <c r="B297" s="63" t="s">
        <v>1261</v>
      </c>
      <c r="C297" s="93" t="s">
        <v>157</v>
      </c>
      <c r="D297" s="64">
        <v>122</v>
      </c>
      <c r="E297" s="64">
        <v>0</v>
      </c>
      <c r="F297" s="64">
        <v>14</v>
      </c>
      <c r="G297" s="64">
        <v>0</v>
      </c>
      <c r="H297" s="64"/>
    </row>
    <row r="298" spans="1:8" x14ac:dyDescent="0.25">
      <c r="A298" s="63" t="s">
        <v>321</v>
      </c>
      <c r="B298" s="63" t="s">
        <v>1262</v>
      </c>
      <c r="C298" s="93" t="s">
        <v>157</v>
      </c>
      <c r="D298" s="64">
        <v>122</v>
      </c>
      <c r="E298" s="64">
        <v>0</v>
      </c>
      <c r="F298" s="64">
        <v>14</v>
      </c>
      <c r="G298" s="64">
        <v>0</v>
      </c>
      <c r="H298" s="64"/>
    </row>
    <row r="299" spans="1:8" x14ac:dyDescent="0.25">
      <c r="A299" s="63" t="s">
        <v>321</v>
      </c>
      <c r="B299" s="63" t="s">
        <v>1263</v>
      </c>
      <c r="C299" s="93" t="s">
        <v>157</v>
      </c>
      <c r="D299" s="64">
        <v>122</v>
      </c>
      <c r="E299" s="64">
        <v>0</v>
      </c>
      <c r="F299" s="64">
        <v>14</v>
      </c>
      <c r="G299" s="64">
        <v>0</v>
      </c>
      <c r="H299" s="64"/>
    </row>
    <row r="300" spans="1:8" x14ac:dyDescent="0.25">
      <c r="A300" s="63" t="s">
        <v>321</v>
      </c>
      <c r="B300" s="63" t="s">
        <v>1264</v>
      </c>
      <c r="C300" s="93" t="s">
        <v>157</v>
      </c>
      <c r="D300" s="64">
        <v>121</v>
      </c>
      <c r="E300" s="64">
        <v>0</v>
      </c>
      <c r="F300" s="64">
        <v>14</v>
      </c>
      <c r="G300" s="64">
        <v>0</v>
      </c>
      <c r="H300" s="64"/>
    </row>
    <row r="301" spans="1:8" x14ac:dyDescent="0.25">
      <c r="A301" s="63" t="s">
        <v>321</v>
      </c>
      <c r="B301" s="63" t="s">
        <v>1265</v>
      </c>
      <c r="C301" s="93" t="s">
        <v>157</v>
      </c>
      <c r="D301" s="64">
        <v>121</v>
      </c>
      <c r="E301" s="64">
        <v>0</v>
      </c>
      <c r="F301" s="64">
        <v>14</v>
      </c>
      <c r="G301" s="64">
        <v>0</v>
      </c>
      <c r="H301" s="64"/>
    </row>
    <row r="302" spans="1:8" x14ac:dyDescent="0.25">
      <c r="A302" s="63" t="s">
        <v>321</v>
      </c>
      <c r="B302" s="63" t="s">
        <v>1266</v>
      </c>
      <c r="C302" s="93" t="s">
        <v>157</v>
      </c>
      <c r="D302" s="64">
        <v>122</v>
      </c>
      <c r="E302" s="64">
        <v>0</v>
      </c>
      <c r="F302" s="64">
        <v>14</v>
      </c>
      <c r="G302" s="64">
        <v>0</v>
      </c>
      <c r="H302" s="64"/>
    </row>
    <row r="303" spans="1:8" x14ac:dyDescent="0.25">
      <c r="A303" s="63" t="s">
        <v>321</v>
      </c>
      <c r="B303" s="63" t="s">
        <v>1267</v>
      </c>
      <c r="C303" s="93" t="s">
        <v>157</v>
      </c>
      <c r="D303" s="64">
        <v>122</v>
      </c>
      <c r="E303" s="64">
        <v>0</v>
      </c>
      <c r="F303" s="64">
        <v>14</v>
      </c>
      <c r="G303" s="64">
        <v>0</v>
      </c>
      <c r="H303" s="64"/>
    </row>
    <row r="304" spans="1:8" x14ac:dyDescent="0.25">
      <c r="A304" s="63" t="s">
        <v>321</v>
      </c>
      <c r="B304" s="63" t="s">
        <v>1268</v>
      </c>
      <c r="C304" s="93" t="s">
        <v>157</v>
      </c>
      <c r="D304" s="64">
        <v>122</v>
      </c>
      <c r="E304" s="64">
        <v>0</v>
      </c>
      <c r="F304" s="64">
        <v>14</v>
      </c>
      <c r="G304" s="64">
        <v>0</v>
      </c>
      <c r="H304" s="64"/>
    </row>
    <row r="305" spans="1:8" x14ac:dyDescent="0.25">
      <c r="A305" s="63" t="s">
        <v>321</v>
      </c>
      <c r="B305" s="63" t="s">
        <v>1269</v>
      </c>
      <c r="C305" s="93" t="s">
        <v>157</v>
      </c>
      <c r="D305" s="64">
        <v>78</v>
      </c>
      <c r="E305" s="64">
        <v>1</v>
      </c>
      <c r="F305" s="64">
        <v>8</v>
      </c>
      <c r="G305" s="64">
        <v>1</v>
      </c>
      <c r="H305" s="64"/>
    </row>
    <row r="306" spans="1:8" x14ac:dyDescent="0.25">
      <c r="A306" s="63" t="s">
        <v>321</v>
      </c>
      <c r="B306" s="63" t="s">
        <v>1270</v>
      </c>
      <c r="C306" s="93" t="s">
        <v>157</v>
      </c>
      <c r="D306" s="64">
        <v>15</v>
      </c>
      <c r="E306" s="64">
        <v>1</v>
      </c>
      <c r="F306" s="64">
        <v>1</v>
      </c>
      <c r="G306" s="63"/>
      <c r="H306" s="63"/>
    </row>
    <row r="307" spans="1:8" x14ac:dyDescent="0.25">
      <c r="A307" s="63" t="s">
        <v>321</v>
      </c>
      <c r="B307" s="63" t="s">
        <v>1271</v>
      </c>
      <c r="C307" s="93" t="s">
        <v>157</v>
      </c>
      <c r="D307" s="64">
        <v>79</v>
      </c>
      <c r="E307" s="63"/>
      <c r="F307" s="64">
        <v>9</v>
      </c>
      <c r="G307" s="63"/>
      <c r="H307" s="63"/>
    </row>
    <row r="308" spans="1:8" x14ac:dyDescent="0.25">
      <c r="A308" s="63" t="s">
        <v>321</v>
      </c>
      <c r="B308" s="63" t="s">
        <v>1272</v>
      </c>
      <c r="C308" s="93" t="s">
        <v>157</v>
      </c>
      <c r="D308" s="64">
        <v>17</v>
      </c>
      <c r="E308" s="63"/>
      <c r="F308" s="64">
        <v>1</v>
      </c>
      <c r="G308" s="64">
        <v>3</v>
      </c>
      <c r="H308" s="64"/>
    </row>
    <row r="309" spans="1:8" x14ac:dyDescent="0.25">
      <c r="A309" s="63" t="s">
        <v>321</v>
      </c>
      <c r="B309" s="63" t="s">
        <v>1273</v>
      </c>
      <c r="C309" s="93" t="s">
        <v>157</v>
      </c>
      <c r="D309" s="64">
        <v>21</v>
      </c>
      <c r="E309" s="63"/>
      <c r="F309" s="63"/>
      <c r="G309" s="64">
        <v>5</v>
      </c>
      <c r="H309" s="64"/>
    </row>
    <row r="310" spans="1:8" x14ac:dyDescent="0.25">
      <c r="A310" s="63" t="s">
        <v>321</v>
      </c>
      <c r="B310" s="63" t="s">
        <v>1274</v>
      </c>
      <c r="C310" s="93" t="s">
        <v>157</v>
      </c>
      <c r="D310" s="64">
        <v>72</v>
      </c>
      <c r="E310" s="63"/>
      <c r="F310" s="64">
        <v>7</v>
      </c>
      <c r="G310" s="64">
        <v>2</v>
      </c>
      <c r="H310" s="64"/>
    </row>
    <row r="311" spans="1:8" x14ac:dyDescent="0.25">
      <c r="A311" s="63" t="s">
        <v>321</v>
      </c>
      <c r="B311" s="63" t="s">
        <v>1275</v>
      </c>
      <c r="C311" s="93" t="s">
        <v>157</v>
      </c>
      <c r="D311" s="64">
        <v>33</v>
      </c>
      <c r="E311" s="63"/>
      <c r="F311" s="64">
        <v>2</v>
      </c>
      <c r="G311" s="64">
        <v>4</v>
      </c>
      <c r="H311" s="64"/>
    </row>
    <row r="312" spans="1:8" x14ac:dyDescent="0.25">
      <c r="A312" s="63" t="s">
        <v>321</v>
      </c>
      <c r="B312" s="63" t="s">
        <v>1276</v>
      </c>
      <c r="C312" s="93" t="s">
        <v>157</v>
      </c>
      <c r="D312" s="64">
        <v>43</v>
      </c>
      <c r="E312" s="63"/>
      <c r="F312" s="64">
        <v>4</v>
      </c>
      <c r="G312" s="64">
        <v>2</v>
      </c>
      <c r="H312" s="64"/>
    </row>
    <row r="313" spans="1:8" x14ac:dyDescent="0.25">
      <c r="A313" s="63" t="s">
        <v>321</v>
      </c>
      <c r="B313" s="63" t="s">
        <v>1277</v>
      </c>
      <c r="C313" s="93" t="s">
        <v>157</v>
      </c>
      <c r="D313" s="64">
        <v>11</v>
      </c>
      <c r="E313" s="63"/>
      <c r="F313" s="64">
        <v>1</v>
      </c>
      <c r="G313" s="64">
        <v>1</v>
      </c>
      <c r="H313" s="64"/>
    </row>
    <row r="314" spans="1:8" x14ac:dyDescent="0.25">
      <c r="A314" s="63" t="s">
        <v>321</v>
      </c>
      <c r="B314" s="63" t="s">
        <v>1278</v>
      </c>
      <c r="C314" s="93" t="s">
        <v>157</v>
      </c>
      <c r="D314" s="64">
        <v>100</v>
      </c>
      <c r="E314" s="63"/>
      <c r="F314" s="64">
        <v>11</v>
      </c>
      <c r="G314" s="64">
        <v>1</v>
      </c>
      <c r="H314" s="64"/>
    </row>
    <row r="315" spans="1:8" x14ac:dyDescent="0.25">
      <c r="A315" s="63" t="s">
        <v>321</v>
      </c>
      <c r="B315" s="63" t="s">
        <v>1279</v>
      </c>
      <c r="C315" s="93" t="s">
        <v>157</v>
      </c>
      <c r="D315" s="64">
        <v>51</v>
      </c>
      <c r="E315" s="63"/>
      <c r="F315" s="64">
        <v>5</v>
      </c>
      <c r="G315" s="64">
        <v>1</v>
      </c>
      <c r="H315" s="64"/>
    </row>
    <row r="316" spans="1:8" x14ac:dyDescent="0.25">
      <c r="A316" s="63" t="s">
        <v>321</v>
      </c>
      <c r="B316" s="63" t="s">
        <v>1280</v>
      </c>
      <c r="C316" s="93" t="s">
        <v>157</v>
      </c>
      <c r="D316" s="64">
        <v>7</v>
      </c>
      <c r="E316" s="63"/>
      <c r="F316" s="63"/>
      <c r="G316" s="64">
        <v>1</v>
      </c>
      <c r="H316" s="64"/>
    </row>
    <row r="317" spans="1:8" x14ac:dyDescent="0.25">
      <c r="A317" s="63" t="s">
        <v>321</v>
      </c>
      <c r="B317" s="63" t="s">
        <v>1281</v>
      </c>
      <c r="C317" s="93" t="s">
        <v>157</v>
      </c>
      <c r="D317" s="64">
        <v>73</v>
      </c>
      <c r="E317" s="64">
        <v>0</v>
      </c>
      <c r="F317" s="64">
        <v>8</v>
      </c>
      <c r="G317" s="63"/>
      <c r="H317" s="63"/>
    </row>
    <row r="318" spans="1:8" x14ac:dyDescent="0.25">
      <c r="A318" s="63" t="s">
        <v>321</v>
      </c>
      <c r="B318" s="63" t="s">
        <v>1282</v>
      </c>
      <c r="C318" s="93" t="s">
        <v>157</v>
      </c>
      <c r="D318" s="64">
        <v>71</v>
      </c>
      <c r="E318" s="63"/>
      <c r="F318" s="64">
        <v>8</v>
      </c>
      <c r="G318" s="64">
        <v>1</v>
      </c>
      <c r="H318" s="64"/>
    </row>
    <row r="319" spans="1:8" x14ac:dyDescent="0.25">
      <c r="A319" s="63" t="s">
        <v>321</v>
      </c>
      <c r="B319" s="63" t="s">
        <v>1283</v>
      </c>
      <c r="C319" s="93" t="s">
        <v>157</v>
      </c>
      <c r="D319" s="64">
        <v>36</v>
      </c>
      <c r="E319" s="63"/>
      <c r="F319" s="64">
        <v>3</v>
      </c>
      <c r="G319" s="64">
        <v>3</v>
      </c>
      <c r="H319" s="64"/>
    </row>
    <row r="320" spans="1:8" x14ac:dyDescent="0.25">
      <c r="A320" s="63" t="s">
        <v>321</v>
      </c>
      <c r="B320" s="63" t="s">
        <v>1284</v>
      </c>
      <c r="C320" s="93" t="s">
        <v>157</v>
      </c>
      <c r="D320" s="64">
        <v>58</v>
      </c>
      <c r="E320" s="63"/>
      <c r="F320" s="64">
        <v>5</v>
      </c>
      <c r="G320" s="64">
        <v>4</v>
      </c>
      <c r="H320" s="64"/>
    </row>
    <row r="321" spans="1:8" x14ac:dyDescent="0.25">
      <c r="A321" s="63" t="s">
        <v>321</v>
      </c>
      <c r="B321" s="63" t="s">
        <v>1285</v>
      </c>
      <c r="C321" s="93" t="s">
        <v>157</v>
      </c>
      <c r="D321" s="64">
        <v>14</v>
      </c>
      <c r="E321" s="63"/>
      <c r="F321" s="63"/>
      <c r="G321" s="64">
        <v>3</v>
      </c>
      <c r="H321" s="64"/>
    </row>
    <row r="322" spans="1:8" x14ac:dyDescent="0.25">
      <c r="A322" s="63" t="s">
        <v>321</v>
      </c>
      <c r="B322" s="63" t="s">
        <v>1286</v>
      </c>
      <c r="C322" s="93" t="s">
        <v>157</v>
      </c>
      <c r="D322" s="64">
        <v>44</v>
      </c>
      <c r="E322" s="64">
        <v>0</v>
      </c>
      <c r="F322" s="64">
        <v>4</v>
      </c>
      <c r="G322" s="64">
        <v>2</v>
      </c>
      <c r="H322" s="64"/>
    </row>
    <row r="323" spans="1:8" x14ac:dyDescent="0.25">
      <c r="A323" s="63" t="s">
        <v>321</v>
      </c>
      <c r="B323" s="63" t="s">
        <v>1287</v>
      </c>
      <c r="C323" s="93" t="s">
        <v>157</v>
      </c>
      <c r="D323" s="64">
        <v>59</v>
      </c>
      <c r="E323" s="63"/>
      <c r="F323" s="64">
        <v>6</v>
      </c>
      <c r="G323" s="64">
        <v>2</v>
      </c>
      <c r="H323" s="64"/>
    </row>
    <row r="324" spans="1:8" x14ac:dyDescent="0.25">
      <c r="A324" s="63" t="s">
        <v>321</v>
      </c>
      <c r="B324" s="63" t="s">
        <v>1288</v>
      </c>
      <c r="C324" s="93" t="s">
        <v>157</v>
      </c>
      <c r="D324" s="64">
        <v>32</v>
      </c>
      <c r="E324" s="63"/>
      <c r="F324" s="64">
        <v>2</v>
      </c>
      <c r="G324" s="64">
        <v>3</v>
      </c>
      <c r="H324" s="64"/>
    </row>
    <row r="325" spans="1:8" x14ac:dyDescent="0.25">
      <c r="A325" s="63" t="s">
        <v>321</v>
      </c>
      <c r="B325" s="63" t="s">
        <v>324</v>
      </c>
      <c r="C325" s="93" t="s">
        <v>157</v>
      </c>
      <c r="D325" s="64">
        <v>115</v>
      </c>
      <c r="E325" s="64">
        <v>0</v>
      </c>
      <c r="F325" s="64">
        <v>13</v>
      </c>
      <c r="G325" s="64">
        <v>0</v>
      </c>
      <c r="H325" s="64"/>
    </row>
    <row r="326" spans="1:8" x14ac:dyDescent="0.25">
      <c r="A326" s="63" t="s">
        <v>321</v>
      </c>
      <c r="B326" s="63" t="s">
        <v>998</v>
      </c>
      <c r="C326" s="93" t="s">
        <v>180</v>
      </c>
      <c r="D326" s="64">
        <v>34</v>
      </c>
      <c r="E326" s="63"/>
      <c r="F326" s="64">
        <v>4</v>
      </c>
      <c r="G326" s="63"/>
      <c r="H326" s="63"/>
    </row>
    <row r="327" spans="1:8" x14ac:dyDescent="0.25">
      <c r="A327" s="63" t="s">
        <v>321</v>
      </c>
      <c r="B327" s="63" t="s">
        <v>999</v>
      </c>
      <c r="C327" s="93" t="s">
        <v>180</v>
      </c>
      <c r="D327" s="64">
        <v>33</v>
      </c>
      <c r="E327" s="63"/>
      <c r="F327" s="64">
        <v>4</v>
      </c>
      <c r="G327" s="63"/>
      <c r="H327" s="63"/>
    </row>
    <row r="328" spans="1:8" x14ac:dyDescent="0.25">
      <c r="A328" s="63" t="s">
        <v>187</v>
      </c>
      <c r="B328" s="63" t="s">
        <v>817</v>
      </c>
      <c r="C328" s="94">
        <v>2</v>
      </c>
      <c r="D328" s="64">
        <v>17</v>
      </c>
      <c r="E328" s="64">
        <v>2</v>
      </c>
      <c r="F328" s="64">
        <v>1</v>
      </c>
      <c r="G328" s="64">
        <v>0</v>
      </c>
      <c r="H328" s="64"/>
    </row>
    <row r="329" spans="1:8" x14ac:dyDescent="0.25">
      <c r="A329" s="63" t="s">
        <v>187</v>
      </c>
      <c r="B329" s="63" t="s">
        <v>818</v>
      </c>
      <c r="C329" s="93" t="s">
        <v>189</v>
      </c>
      <c r="D329" s="64">
        <v>119</v>
      </c>
      <c r="E329" s="64">
        <v>20</v>
      </c>
      <c r="F329" s="64">
        <v>4</v>
      </c>
      <c r="G329" s="64">
        <v>0</v>
      </c>
      <c r="H329" s="64"/>
    </row>
    <row r="330" spans="1:8" x14ac:dyDescent="0.25">
      <c r="A330" s="63" t="s">
        <v>187</v>
      </c>
      <c r="B330" s="63" t="s">
        <v>819</v>
      </c>
      <c r="C330" s="93" t="s">
        <v>189</v>
      </c>
      <c r="D330" s="64">
        <v>110</v>
      </c>
      <c r="E330" s="64">
        <v>18</v>
      </c>
      <c r="F330" s="64">
        <v>4</v>
      </c>
      <c r="G330" s="64">
        <v>0</v>
      </c>
      <c r="H330" s="64"/>
    </row>
    <row r="331" spans="1:8" x14ac:dyDescent="0.25">
      <c r="A331" s="63" t="s">
        <v>187</v>
      </c>
      <c r="B331" s="63" t="s">
        <v>820</v>
      </c>
      <c r="C331" s="93" t="s">
        <v>821</v>
      </c>
      <c r="D331" s="64">
        <v>71</v>
      </c>
      <c r="E331" s="64">
        <v>16</v>
      </c>
      <c r="F331" s="64">
        <v>1</v>
      </c>
      <c r="G331" s="64">
        <v>0</v>
      </c>
      <c r="H331" s="64"/>
    </row>
    <row r="332" spans="1:8" x14ac:dyDescent="0.25">
      <c r="A332" s="63" t="s">
        <v>187</v>
      </c>
      <c r="B332" s="63" t="s">
        <v>207</v>
      </c>
      <c r="C332" s="93" t="s">
        <v>44</v>
      </c>
      <c r="D332" s="64">
        <v>156</v>
      </c>
      <c r="E332" s="64">
        <v>14</v>
      </c>
      <c r="F332" s="64">
        <v>7</v>
      </c>
      <c r="G332" s="64">
        <v>9</v>
      </c>
      <c r="H332" s="64"/>
    </row>
    <row r="333" spans="1:8" x14ac:dyDescent="0.25">
      <c r="A333" s="63" t="s">
        <v>187</v>
      </c>
      <c r="B333" s="63" t="s">
        <v>822</v>
      </c>
      <c r="C333" s="93" t="s">
        <v>189</v>
      </c>
      <c r="D333" s="64">
        <v>114</v>
      </c>
      <c r="E333" s="64">
        <v>14</v>
      </c>
      <c r="F333" s="64">
        <v>6</v>
      </c>
      <c r="G333" s="64">
        <v>0</v>
      </c>
      <c r="H333" s="64"/>
    </row>
    <row r="334" spans="1:8" x14ac:dyDescent="0.25">
      <c r="A334" s="63" t="s">
        <v>187</v>
      </c>
      <c r="B334" s="63" t="s">
        <v>208</v>
      </c>
      <c r="C334" s="93" t="s">
        <v>157</v>
      </c>
      <c r="D334" s="64">
        <v>41</v>
      </c>
      <c r="E334" s="64">
        <v>4</v>
      </c>
      <c r="F334" s="64">
        <v>3</v>
      </c>
      <c r="G334" s="64">
        <v>1</v>
      </c>
      <c r="H334" s="64"/>
    </row>
    <row r="335" spans="1:8" x14ac:dyDescent="0.25">
      <c r="A335" s="63" t="s">
        <v>187</v>
      </c>
      <c r="B335" s="63" t="s">
        <v>823</v>
      </c>
      <c r="C335" s="93" t="s">
        <v>189</v>
      </c>
      <c r="D335" s="64">
        <v>98</v>
      </c>
      <c r="E335" s="64">
        <v>17</v>
      </c>
      <c r="F335" s="64">
        <v>3</v>
      </c>
      <c r="G335" s="64">
        <v>0</v>
      </c>
      <c r="H335" s="64"/>
    </row>
    <row r="336" spans="1:8" x14ac:dyDescent="0.25">
      <c r="A336" s="63" t="s">
        <v>187</v>
      </c>
      <c r="B336" s="63" t="s">
        <v>824</v>
      </c>
      <c r="C336" s="93" t="s">
        <v>821</v>
      </c>
      <c r="D336" s="64">
        <v>88</v>
      </c>
      <c r="E336" s="64">
        <v>17</v>
      </c>
      <c r="F336" s="64">
        <v>2</v>
      </c>
      <c r="G336" s="64">
        <v>0</v>
      </c>
      <c r="H336" s="64"/>
    </row>
    <row r="337" spans="1:8" x14ac:dyDescent="0.25">
      <c r="A337" s="63" t="s">
        <v>187</v>
      </c>
      <c r="B337" s="63" t="s">
        <v>197</v>
      </c>
      <c r="C337" s="93" t="s">
        <v>198</v>
      </c>
      <c r="D337" s="64">
        <v>89</v>
      </c>
      <c r="E337" s="64">
        <v>15</v>
      </c>
      <c r="F337" s="64">
        <v>1</v>
      </c>
      <c r="G337" s="64">
        <v>3</v>
      </c>
      <c r="H337" s="64"/>
    </row>
    <row r="338" spans="1:8" x14ac:dyDescent="0.25">
      <c r="A338" s="63" t="s">
        <v>187</v>
      </c>
      <c r="B338" s="63" t="s">
        <v>852</v>
      </c>
      <c r="C338" s="93" t="s">
        <v>44</v>
      </c>
      <c r="D338" s="64">
        <v>125</v>
      </c>
      <c r="E338" s="64">
        <v>22</v>
      </c>
      <c r="F338" s="64">
        <v>2</v>
      </c>
      <c r="G338" s="64">
        <v>4</v>
      </c>
      <c r="H338" s="64"/>
    </row>
    <row r="339" spans="1:8" x14ac:dyDescent="0.25">
      <c r="A339" s="63" t="s">
        <v>187</v>
      </c>
      <c r="B339" s="63" t="s">
        <v>825</v>
      </c>
      <c r="C339" s="93" t="s">
        <v>189</v>
      </c>
      <c r="D339" s="64">
        <v>79</v>
      </c>
      <c r="E339" s="64">
        <v>17</v>
      </c>
      <c r="F339" s="64">
        <v>1</v>
      </c>
      <c r="G339" s="64">
        <v>0</v>
      </c>
      <c r="H339" s="64"/>
    </row>
    <row r="340" spans="1:8" x14ac:dyDescent="0.25">
      <c r="A340" s="63" t="s">
        <v>187</v>
      </c>
      <c r="B340" s="63" t="s">
        <v>826</v>
      </c>
      <c r="C340" s="93" t="s">
        <v>189</v>
      </c>
      <c r="D340" s="64">
        <v>62</v>
      </c>
      <c r="E340" s="64">
        <v>13</v>
      </c>
      <c r="F340" s="64">
        <v>1</v>
      </c>
      <c r="G340" s="64">
        <v>0</v>
      </c>
      <c r="H340" s="64"/>
    </row>
    <row r="341" spans="1:8" x14ac:dyDescent="0.25">
      <c r="A341" s="63" t="s">
        <v>187</v>
      </c>
      <c r="B341" s="63" t="s">
        <v>209</v>
      </c>
      <c r="C341" s="94">
        <v>1</v>
      </c>
      <c r="D341" s="64">
        <v>93</v>
      </c>
      <c r="E341" s="64">
        <v>12</v>
      </c>
      <c r="F341" s="64">
        <v>5</v>
      </c>
      <c r="G341" s="63"/>
      <c r="H341" s="63"/>
    </row>
    <row r="342" spans="1:8" x14ac:dyDescent="0.25">
      <c r="A342" s="63" t="s">
        <v>187</v>
      </c>
      <c r="B342" s="63" t="s">
        <v>853</v>
      </c>
      <c r="C342" s="93" t="s">
        <v>44</v>
      </c>
      <c r="D342" s="64">
        <v>71</v>
      </c>
      <c r="E342" s="64">
        <v>15</v>
      </c>
      <c r="F342" s="64">
        <v>1</v>
      </c>
      <c r="G342" s="64">
        <v>0</v>
      </c>
      <c r="H342" s="64"/>
    </row>
    <row r="343" spans="1:8" x14ac:dyDescent="0.25">
      <c r="A343" s="63" t="s">
        <v>187</v>
      </c>
      <c r="B343" s="63" t="s">
        <v>210</v>
      </c>
      <c r="C343" s="93" t="s">
        <v>44</v>
      </c>
      <c r="D343" s="64">
        <v>68</v>
      </c>
      <c r="E343" s="64">
        <v>8</v>
      </c>
      <c r="F343" s="64">
        <v>1</v>
      </c>
      <c r="G343" s="64">
        <v>7</v>
      </c>
      <c r="H343" s="64"/>
    </row>
    <row r="344" spans="1:8" x14ac:dyDescent="0.25">
      <c r="A344" s="63" t="s">
        <v>187</v>
      </c>
      <c r="B344" s="63" t="s">
        <v>199</v>
      </c>
      <c r="C344" s="93" t="s">
        <v>44</v>
      </c>
      <c r="D344" s="64">
        <v>72</v>
      </c>
      <c r="E344" s="64">
        <v>15</v>
      </c>
      <c r="F344" s="64">
        <v>1</v>
      </c>
      <c r="G344" s="64">
        <v>0</v>
      </c>
      <c r="H344" s="64"/>
    </row>
    <row r="345" spans="1:8" x14ac:dyDescent="0.25">
      <c r="A345" s="63" t="s">
        <v>187</v>
      </c>
      <c r="B345" s="63" t="s">
        <v>854</v>
      </c>
      <c r="C345" s="93" t="s">
        <v>855</v>
      </c>
      <c r="D345" s="64">
        <v>52</v>
      </c>
      <c r="E345" s="64">
        <v>11</v>
      </c>
      <c r="F345" s="64">
        <v>1</v>
      </c>
      <c r="G345" s="64">
        <v>0</v>
      </c>
      <c r="H345" s="64"/>
    </row>
    <row r="346" spans="1:8" x14ac:dyDescent="0.25">
      <c r="A346" s="63" t="s">
        <v>187</v>
      </c>
      <c r="B346" s="63" t="s">
        <v>211</v>
      </c>
      <c r="C346" s="94">
        <v>1</v>
      </c>
      <c r="D346" s="64">
        <v>240</v>
      </c>
      <c r="E346" s="64">
        <v>16</v>
      </c>
      <c r="F346" s="64">
        <v>12</v>
      </c>
      <c r="G346" s="64">
        <v>15</v>
      </c>
      <c r="H346" s="64"/>
    </row>
    <row r="347" spans="1:8" x14ac:dyDescent="0.25">
      <c r="A347" s="63" t="s">
        <v>187</v>
      </c>
      <c r="B347" s="63" t="s">
        <v>212</v>
      </c>
      <c r="C347" s="94">
        <v>1</v>
      </c>
      <c r="D347" s="64">
        <v>265</v>
      </c>
      <c r="E347" s="64">
        <v>22</v>
      </c>
      <c r="F347" s="64">
        <v>15</v>
      </c>
      <c r="G347" s="64">
        <v>9</v>
      </c>
      <c r="H347" s="64"/>
    </row>
    <row r="348" spans="1:8" x14ac:dyDescent="0.25">
      <c r="A348" s="63" t="s">
        <v>187</v>
      </c>
      <c r="B348" s="63" t="s">
        <v>213</v>
      </c>
      <c r="C348" s="93" t="s">
        <v>214</v>
      </c>
      <c r="D348" s="64">
        <v>227</v>
      </c>
      <c r="E348" s="64">
        <v>13</v>
      </c>
      <c r="F348" s="64">
        <v>10</v>
      </c>
      <c r="G348" s="64">
        <v>20</v>
      </c>
      <c r="H348" s="64"/>
    </row>
    <row r="349" spans="1:8" x14ac:dyDescent="0.25">
      <c r="A349" s="63" t="s">
        <v>187</v>
      </c>
      <c r="B349" s="63" t="s">
        <v>827</v>
      </c>
      <c r="C349" s="93" t="s">
        <v>189</v>
      </c>
      <c r="D349" s="64">
        <v>63</v>
      </c>
      <c r="E349" s="64">
        <v>7</v>
      </c>
      <c r="F349" s="64">
        <v>1</v>
      </c>
      <c r="G349" s="64">
        <v>6</v>
      </c>
      <c r="H349" s="64"/>
    </row>
    <row r="350" spans="1:8" x14ac:dyDescent="0.25">
      <c r="A350" s="63" t="s">
        <v>187</v>
      </c>
      <c r="B350" s="63" t="s">
        <v>828</v>
      </c>
      <c r="C350" s="93" t="s">
        <v>189</v>
      </c>
      <c r="D350" s="64">
        <v>80</v>
      </c>
      <c r="E350" s="64">
        <v>17</v>
      </c>
      <c r="F350" s="64">
        <v>1</v>
      </c>
      <c r="G350" s="64">
        <v>0</v>
      </c>
      <c r="H350" s="64"/>
    </row>
    <row r="351" spans="1:8" x14ac:dyDescent="0.25">
      <c r="A351" s="63" t="s">
        <v>187</v>
      </c>
      <c r="B351" s="63" t="s">
        <v>188</v>
      </c>
      <c r="C351" s="93" t="s">
        <v>189</v>
      </c>
      <c r="D351" s="64">
        <v>84</v>
      </c>
      <c r="E351" s="64">
        <v>18</v>
      </c>
      <c r="F351" s="64">
        <v>1</v>
      </c>
      <c r="G351" s="64">
        <v>0</v>
      </c>
      <c r="H351" s="64"/>
    </row>
    <row r="352" spans="1:8" x14ac:dyDescent="0.25">
      <c r="A352" s="63" t="s">
        <v>187</v>
      </c>
      <c r="B352" s="63" t="s">
        <v>190</v>
      </c>
      <c r="C352" s="93" t="s">
        <v>189</v>
      </c>
      <c r="D352" s="64">
        <v>105</v>
      </c>
      <c r="E352" s="64">
        <v>20</v>
      </c>
      <c r="F352" s="64">
        <v>2</v>
      </c>
      <c r="G352" s="64">
        <v>0</v>
      </c>
      <c r="H352" s="64"/>
    </row>
    <row r="353" spans="1:8" x14ac:dyDescent="0.25">
      <c r="A353" s="63" t="s">
        <v>187</v>
      </c>
      <c r="B353" s="63" t="s">
        <v>829</v>
      </c>
      <c r="C353" s="93" t="s">
        <v>189</v>
      </c>
      <c r="D353" s="64">
        <v>163</v>
      </c>
      <c r="E353" s="64">
        <v>18</v>
      </c>
      <c r="F353" s="64">
        <v>9</v>
      </c>
      <c r="G353" s="64">
        <v>0</v>
      </c>
      <c r="H353" s="64"/>
    </row>
    <row r="354" spans="1:8" x14ac:dyDescent="0.25">
      <c r="A354" s="63" t="s">
        <v>187</v>
      </c>
      <c r="B354" s="63" t="s">
        <v>200</v>
      </c>
      <c r="C354" s="93" t="s">
        <v>44</v>
      </c>
      <c r="D354" s="64">
        <v>75</v>
      </c>
      <c r="E354" s="64">
        <v>16</v>
      </c>
      <c r="F354" s="63"/>
      <c r="G354" s="64">
        <v>1</v>
      </c>
      <c r="H354" s="64"/>
    </row>
    <row r="355" spans="1:8" x14ac:dyDescent="0.25">
      <c r="A355" s="63" t="s">
        <v>187</v>
      </c>
      <c r="B355" s="63" t="s">
        <v>830</v>
      </c>
      <c r="C355" s="93" t="s">
        <v>189</v>
      </c>
      <c r="D355" s="64">
        <v>197</v>
      </c>
      <c r="E355" s="64">
        <v>18</v>
      </c>
      <c r="F355" s="64">
        <v>13</v>
      </c>
      <c r="G355" s="64">
        <v>0</v>
      </c>
      <c r="H355" s="64"/>
    </row>
    <row r="356" spans="1:8" x14ac:dyDescent="0.25">
      <c r="A356" s="63" t="s">
        <v>187</v>
      </c>
      <c r="B356" s="63" t="s">
        <v>201</v>
      </c>
      <c r="C356" s="93" t="s">
        <v>202</v>
      </c>
      <c r="D356" s="64">
        <v>129</v>
      </c>
      <c r="E356" s="64">
        <v>18</v>
      </c>
      <c r="F356" s="64">
        <v>3</v>
      </c>
      <c r="G356" s="64">
        <v>6</v>
      </c>
      <c r="H356" s="64"/>
    </row>
    <row r="357" spans="1:8" x14ac:dyDescent="0.25">
      <c r="A357" s="63" t="s">
        <v>187</v>
      </c>
      <c r="B357" s="63" t="s">
        <v>831</v>
      </c>
      <c r="C357" s="93" t="s">
        <v>189</v>
      </c>
      <c r="D357" s="64">
        <v>91</v>
      </c>
      <c r="E357" s="64">
        <v>18</v>
      </c>
      <c r="F357" s="64">
        <v>2</v>
      </c>
      <c r="G357" s="64">
        <v>0</v>
      </c>
      <c r="H357" s="64"/>
    </row>
    <row r="358" spans="1:8" x14ac:dyDescent="0.25">
      <c r="A358" s="63" t="s">
        <v>187</v>
      </c>
      <c r="B358" s="63" t="s">
        <v>203</v>
      </c>
      <c r="C358" s="93" t="s">
        <v>204</v>
      </c>
      <c r="D358" s="64">
        <v>58</v>
      </c>
      <c r="E358" s="64">
        <v>6</v>
      </c>
      <c r="F358" s="64">
        <v>2</v>
      </c>
      <c r="G358" s="64">
        <v>3</v>
      </c>
      <c r="H358" s="64"/>
    </row>
    <row r="359" spans="1:8" x14ac:dyDescent="0.25">
      <c r="A359" s="63" t="s">
        <v>187</v>
      </c>
      <c r="B359" s="63" t="s">
        <v>856</v>
      </c>
      <c r="C359" s="93" t="s">
        <v>44</v>
      </c>
      <c r="D359" s="64">
        <v>90</v>
      </c>
      <c r="E359" s="64">
        <v>9</v>
      </c>
      <c r="F359" s="64">
        <v>3</v>
      </c>
      <c r="G359" s="64">
        <v>5</v>
      </c>
      <c r="H359" s="64"/>
    </row>
    <row r="360" spans="1:8" x14ac:dyDescent="0.25">
      <c r="A360" s="63" t="s">
        <v>187</v>
      </c>
      <c r="B360" s="63" t="s">
        <v>857</v>
      </c>
      <c r="C360" s="93" t="s">
        <v>204</v>
      </c>
      <c r="D360" s="64">
        <v>50</v>
      </c>
      <c r="E360" s="64">
        <v>4</v>
      </c>
      <c r="F360" s="64">
        <v>1</v>
      </c>
      <c r="G360" s="64">
        <v>5</v>
      </c>
      <c r="H360" s="64"/>
    </row>
    <row r="361" spans="1:8" x14ac:dyDescent="0.25">
      <c r="A361" s="63" t="s">
        <v>187</v>
      </c>
      <c r="B361" s="63" t="s">
        <v>832</v>
      </c>
      <c r="C361" s="93" t="s">
        <v>189</v>
      </c>
      <c r="D361" s="64">
        <v>89</v>
      </c>
      <c r="E361" s="64">
        <v>18</v>
      </c>
      <c r="F361" s="64">
        <v>1</v>
      </c>
      <c r="G361" s="64">
        <v>0</v>
      </c>
      <c r="H361" s="64"/>
    </row>
    <row r="362" spans="1:8" x14ac:dyDescent="0.25">
      <c r="A362" s="63" t="s">
        <v>187</v>
      </c>
      <c r="B362" s="63" t="s">
        <v>833</v>
      </c>
      <c r="C362" s="93" t="s">
        <v>189</v>
      </c>
      <c r="D362" s="64">
        <v>71</v>
      </c>
      <c r="E362" s="64">
        <v>16</v>
      </c>
      <c r="F362" s="64">
        <v>1</v>
      </c>
      <c r="G362" s="64">
        <v>0</v>
      </c>
      <c r="H362" s="64"/>
    </row>
    <row r="363" spans="1:8" x14ac:dyDescent="0.25">
      <c r="A363" s="63" t="s">
        <v>187</v>
      </c>
      <c r="B363" s="63" t="s">
        <v>834</v>
      </c>
      <c r="C363" s="93" t="s">
        <v>189</v>
      </c>
      <c r="D363" s="64">
        <v>89</v>
      </c>
      <c r="E363" s="64">
        <v>19</v>
      </c>
      <c r="F363" s="64">
        <v>1</v>
      </c>
      <c r="G363" s="64">
        <v>0</v>
      </c>
      <c r="H363" s="64"/>
    </row>
    <row r="364" spans="1:8" x14ac:dyDescent="0.25">
      <c r="A364" s="63" t="s">
        <v>187</v>
      </c>
      <c r="B364" s="63" t="s">
        <v>191</v>
      </c>
      <c r="C364" s="93" t="s">
        <v>189</v>
      </c>
      <c r="D364" s="64">
        <v>155</v>
      </c>
      <c r="E364" s="64">
        <v>17</v>
      </c>
      <c r="F364" s="64">
        <v>9</v>
      </c>
      <c r="G364" s="64">
        <v>0</v>
      </c>
      <c r="H364" s="64"/>
    </row>
    <row r="365" spans="1:8" x14ac:dyDescent="0.25">
      <c r="A365" s="63" t="s">
        <v>187</v>
      </c>
      <c r="B365" s="63" t="s">
        <v>835</v>
      </c>
      <c r="C365" s="93" t="s">
        <v>189</v>
      </c>
      <c r="D365" s="64">
        <v>116</v>
      </c>
      <c r="E365" s="64">
        <v>19</v>
      </c>
      <c r="F365" s="64">
        <v>4</v>
      </c>
      <c r="G365" s="64">
        <v>0</v>
      </c>
      <c r="H365" s="64"/>
    </row>
    <row r="366" spans="1:8" x14ac:dyDescent="0.25">
      <c r="A366" s="63" t="s">
        <v>187</v>
      </c>
      <c r="B366" s="63" t="s">
        <v>836</v>
      </c>
      <c r="C366" s="93" t="s">
        <v>189</v>
      </c>
      <c r="D366" s="64">
        <v>106</v>
      </c>
      <c r="E366" s="64">
        <v>16</v>
      </c>
      <c r="F366" s="64">
        <v>4</v>
      </c>
      <c r="G366" s="64">
        <v>0</v>
      </c>
      <c r="H366" s="64"/>
    </row>
    <row r="367" spans="1:8" x14ac:dyDescent="0.25">
      <c r="A367" s="63" t="s">
        <v>187</v>
      </c>
      <c r="B367" s="63" t="s">
        <v>837</v>
      </c>
      <c r="C367" s="93" t="s">
        <v>189</v>
      </c>
      <c r="D367" s="64">
        <v>106</v>
      </c>
      <c r="E367" s="64">
        <v>16</v>
      </c>
      <c r="F367" s="64">
        <v>4</v>
      </c>
      <c r="G367" s="64">
        <v>0</v>
      </c>
      <c r="H367" s="64"/>
    </row>
    <row r="368" spans="1:8" x14ac:dyDescent="0.25">
      <c r="A368" s="63" t="s">
        <v>187</v>
      </c>
      <c r="B368" s="63" t="s">
        <v>838</v>
      </c>
      <c r="C368" s="93" t="s">
        <v>189</v>
      </c>
      <c r="D368" s="64">
        <v>134</v>
      </c>
      <c r="E368" s="64">
        <v>18</v>
      </c>
      <c r="F368" s="64">
        <v>6</v>
      </c>
      <c r="G368" s="64">
        <v>0</v>
      </c>
      <c r="H368" s="64"/>
    </row>
    <row r="369" spans="1:8" x14ac:dyDescent="0.25">
      <c r="A369" s="63" t="s">
        <v>187</v>
      </c>
      <c r="B369" s="63" t="s">
        <v>839</v>
      </c>
      <c r="C369" s="93" t="s">
        <v>821</v>
      </c>
      <c r="D369" s="64">
        <v>116</v>
      </c>
      <c r="E369" s="64">
        <v>24</v>
      </c>
      <c r="F369" s="64">
        <v>9</v>
      </c>
      <c r="G369" s="64">
        <v>0</v>
      </c>
      <c r="H369" s="64"/>
    </row>
    <row r="370" spans="1:8" x14ac:dyDescent="0.25">
      <c r="A370" s="63" t="s">
        <v>187</v>
      </c>
      <c r="B370" s="63" t="s">
        <v>840</v>
      </c>
      <c r="C370" s="93" t="s">
        <v>189</v>
      </c>
      <c r="D370" s="64">
        <v>113</v>
      </c>
      <c r="E370" s="64">
        <v>17</v>
      </c>
      <c r="F370" s="64">
        <v>4</v>
      </c>
      <c r="G370" s="64">
        <v>1</v>
      </c>
      <c r="H370" s="64"/>
    </row>
    <row r="371" spans="1:8" x14ac:dyDescent="0.25">
      <c r="A371" s="63" t="s">
        <v>187</v>
      </c>
      <c r="B371" s="63" t="s">
        <v>841</v>
      </c>
      <c r="C371" s="93" t="s">
        <v>189</v>
      </c>
      <c r="D371" s="64">
        <v>102</v>
      </c>
      <c r="E371" s="64">
        <v>17</v>
      </c>
      <c r="F371" s="64">
        <v>4</v>
      </c>
      <c r="G371" s="64">
        <v>0</v>
      </c>
      <c r="H371" s="64"/>
    </row>
    <row r="372" spans="1:8" x14ac:dyDescent="0.25">
      <c r="A372" s="63" t="s">
        <v>187</v>
      </c>
      <c r="B372" s="63" t="s">
        <v>192</v>
      </c>
      <c r="C372" s="93" t="s">
        <v>193</v>
      </c>
      <c r="D372" s="64">
        <v>47</v>
      </c>
      <c r="E372" s="64">
        <v>7</v>
      </c>
      <c r="F372" s="64">
        <v>2</v>
      </c>
      <c r="G372" s="64">
        <v>0</v>
      </c>
      <c r="H372" s="64"/>
    </row>
    <row r="373" spans="1:8" x14ac:dyDescent="0.25">
      <c r="A373" s="63" t="s">
        <v>187</v>
      </c>
      <c r="B373" s="63" t="s">
        <v>842</v>
      </c>
      <c r="C373" s="93" t="s">
        <v>193</v>
      </c>
      <c r="D373" s="64">
        <v>47</v>
      </c>
      <c r="E373" s="64">
        <v>7</v>
      </c>
      <c r="F373" s="64">
        <v>2</v>
      </c>
      <c r="G373" s="64">
        <v>0</v>
      </c>
      <c r="H373" s="64"/>
    </row>
    <row r="374" spans="1:8" x14ac:dyDescent="0.25">
      <c r="A374" s="63" t="s">
        <v>187</v>
      </c>
      <c r="B374" s="63" t="s">
        <v>843</v>
      </c>
      <c r="C374" s="93" t="s">
        <v>189</v>
      </c>
      <c r="D374" s="64">
        <v>162</v>
      </c>
      <c r="E374" s="64">
        <v>20</v>
      </c>
      <c r="F374" s="64">
        <v>8</v>
      </c>
      <c r="G374" s="64">
        <v>0</v>
      </c>
      <c r="H374" s="64"/>
    </row>
    <row r="375" spans="1:8" x14ac:dyDescent="0.25">
      <c r="A375" s="63" t="s">
        <v>187</v>
      </c>
      <c r="B375" s="63" t="s">
        <v>844</v>
      </c>
      <c r="C375" s="93" t="s">
        <v>845</v>
      </c>
      <c r="D375" s="64">
        <v>220</v>
      </c>
      <c r="E375" s="64">
        <v>26</v>
      </c>
      <c r="F375" s="64">
        <v>12</v>
      </c>
      <c r="G375" s="64">
        <v>0</v>
      </c>
      <c r="H375" s="64"/>
    </row>
    <row r="376" spans="1:8" x14ac:dyDescent="0.25">
      <c r="A376" s="63" t="s">
        <v>187</v>
      </c>
      <c r="B376" s="63" t="s">
        <v>846</v>
      </c>
      <c r="C376" s="93" t="s">
        <v>845</v>
      </c>
      <c r="D376" s="64">
        <v>197</v>
      </c>
      <c r="E376" s="64">
        <v>22</v>
      </c>
      <c r="F376" s="64">
        <v>11</v>
      </c>
      <c r="G376" s="64">
        <v>1</v>
      </c>
      <c r="H376" s="64"/>
    </row>
    <row r="377" spans="1:8" x14ac:dyDescent="0.25">
      <c r="A377" s="63" t="s">
        <v>187</v>
      </c>
      <c r="B377" s="63" t="s">
        <v>205</v>
      </c>
      <c r="C377" s="93" t="s">
        <v>204</v>
      </c>
      <c r="D377" s="64">
        <v>87</v>
      </c>
      <c r="E377" s="64">
        <v>18</v>
      </c>
      <c r="F377" s="64">
        <v>1</v>
      </c>
      <c r="G377" s="64">
        <v>0</v>
      </c>
      <c r="H377" s="64"/>
    </row>
    <row r="378" spans="1:8" x14ac:dyDescent="0.25">
      <c r="A378" s="63" t="s">
        <v>187</v>
      </c>
      <c r="B378" s="63" t="s">
        <v>206</v>
      </c>
      <c r="C378" s="93" t="s">
        <v>204</v>
      </c>
      <c r="D378" s="64">
        <v>30</v>
      </c>
      <c r="E378" s="64">
        <v>6</v>
      </c>
      <c r="F378" s="63"/>
      <c r="G378" s="64">
        <v>0</v>
      </c>
      <c r="H378" s="64"/>
    </row>
    <row r="379" spans="1:8" x14ac:dyDescent="0.25">
      <c r="A379" s="63" t="s">
        <v>187</v>
      </c>
      <c r="B379" s="63" t="s">
        <v>215</v>
      </c>
      <c r="C379" s="93" t="s">
        <v>204</v>
      </c>
      <c r="D379" s="64">
        <v>160</v>
      </c>
      <c r="E379" s="64">
        <v>14</v>
      </c>
      <c r="F379" s="64">
        <v>8</v>
      </c>
      <c r="G379" s="64">
        <v>8</v>
      </c>
      <c r="H379" s="64"/>
    </row>
    <row r="380" spans="1:8" x14ac:dyDescent="0.25">
      <c r="A380" s="63" t="s">
        <v>187</v>
      </c>
      <c r="B380" s="63" t="s">
        <v>847</v>
      </c>
      <c r="C380" s="94">
        <v>5</v>
      </c>
      <c r="D380" s="64">
        <v>201</v>
      </c>
      <c r="E380" s="64">
        <v>17</v>
      </c>
      <c r="F380" s="64">
        <v>10</v>
      </c>
      <c r="G380" s="64">
        <v>10</v>
      </c>
      <c r="H380" s="64"/>
    </row>
    <row r="381" spans="1:8" x14ac:dyDescent="0.25">
      <c r="A381" s="63" t="s">
        <v>187</v>
      </c>
      <c r="B381" s="63" t="s">
        <v>848</v>
      </c>
      <c r="C381" s="93" t="s">
        <v>189</v>
      </c>
      <c r="D381" s="64">
        <v>96</v>
      </c>
      <c r="E381" s="64">
        <v>20</v>
      </c>
      <c r="F381" s="64">
        <v>1</v>
      </c>
      <c r="G381" s="64">
        <v>0</v>
      </c>
      <c r="H381" s="64"/>
    </row>
    <row r="382" spans="1:8" x14ac:dyDescent="0.25">
      <c r="A382" s="63" t="s">
        <v>187</v>
      </c>
      <c r="B382" s="63" t="s">
        <v>194</v>
      </c>
      <c r="C382" s="93" t="s">
        <v>189</v>
      </c>
      <c r="D382" s="64">
        <v>88</v>
      </c>
      <c r="E382" s="64">
        <v>18</v>
      </c>
      <c r="F382" s="64">
        <v>1</v>
      </c>
      <c r="G382" s="64">
        <v>0</v>
      </c>
      <c r="H382" s="64"/>
    </row>
    <row r="383" spans="1:8" x14ac:dyDescent="0.25">
      <c r="A383" s="63" t="s">
        <v>187</v>
      </c>
      <c r="B383" s="63" t="s">
        <v>849</v>
      </c>
      <c r="C383" s="93" t="s">
        <v>189</v>
      </c>
      <c r="D383" s="64">
        <v>127</v>
      </c>
      <c r="E383" s="64">
        <v>18</v>
      </c>
      <c r="F383" s="64">
        <v>5</v>
      </c>
      <c r="G383" s="64">
        <v>0</v>
      </c>
      <c r="H383" s="64"/>
    </row>
    <row r="384" spans="1:8" x14ac:dyDescent="0.25">
      <c r="A384" s="63" t="s">
        <v>187</v>
      </c>
      <c r="B384" s="63" t="s">
        <v>858</v>
      </c>
      <c r="C384" s="93" t="s">
        <v>44</v>
      </c>
      <c r="D384" s="64">
        <v>203</v>
      </c>
      <c r="E384" s="64">
        <v>17</v>
      </c>
      <c r="F384" s="64">
        <v>10</v>
      </c>
      <c r="G384" s="64">
        <v>10</v>
      </c>
      <c r="H384" s="64"/>
    </row>
    <row r="385" spans="1:8" x14ac:dyDescent="0.25">
      <c r="A385" s="63" t="s">
        <v>187</v>
      </c>
      <c r="B385" s="63" t="s">
        <v>195</v>
      </c>
      <c r="C385" s="93" t="s">
        <v>189</v>
      </c>
      <c r="D385" s="64">
        <v>87</v>
      </c>
      <c r="E385" s="64">
        <v>19</v>
      </c>
      <c r="F385" s="64">
        <v>1</v>
      </c>
      <c r="G385" s="64">
        <v>0</v>
      </c>
      <c r="H385" s="64"/>
    </row>
    <row r="386" spans="1:8" x14ac:dyDescent="0.25">
      <c r="A386" s="63" t="s">
        <v>187</v>
      </c>
      <c r="B386" s="63" t="s">
        <v>196</v>
      </c>
      <c r="C386" s="93" t="s">
        <v>189</v>
      </c>
      <c r="D386" s="64">
        <v>149</v>
      </c>
      <c r="E386" s="64">
        <v>22</v>
      </c>
      <c r="F386" s="64">
        <v>6</v>
      </c>
      <c r="G386" s="64">
        <v>0</v>
      </c>
      <c r="H386" s="64"/>
    </row>
    <row r="387" spans="1:8" x14ac:dyDescent="0.25">
      <c r="A387" s="63" t="s">
        <v>187</v>
      </c>
      <c r="B387" s="63" t="s">
        <v>850</v>
      </c>
      <c r="C387" s="93" t="s">
        <v>189</v>
      </c>
      <c r="D387" s="64">
        <v>92</v>
      </c>
      <c r="E387" s="64">
        <v>15</v>
      </c>
      <c r="F387" s="64">
        <v>3</v>
      </c>
      <c r="G387" s="64">
        <v>0</v>
      </c>
      <c r="H387" s="64"/>
    </row>
    <row r="388" spans="1:8" x14ac:dyDescent="0.25">
      <c r="A388" s="63" t="s">
        <v>187</v>
      </c>
      <c r="B388" s="63" t="s">
        <v>851</v>
      </c>
      <c r="C388" s="93" t="s">
        <v>189</v>
      </c>
      <c r="D388" s="64">
        <v>100</v>
      </c>
      <c r="E388" s="64">
        <v>17</v>
      </c>
      <c r="F388" s="64">
        <v>3</v>
      </c>
      <c r="G388" s="64">
        <v>0</v>
      </c>
      <c r="H388" s="64"/>
    </row>
    <row r="389" spans="1:8" x14ac:dyDescent="0.25">
      <c r="A389" s="63" t="s">
        <v>124</v>
      </c>
      <c r="B389" s="63" t="s">
        <v>153</v>
      </c>
      <c r="C389" s="93" t="s">
        <v>44</v>
      </c>
      <c r="D389" s="64">
        <v>59</v>
      </c>
      <c r="E389" s="63"/>
      <c r="F389" s="63"/>
      <c r="G389" s="64">
        <v>15</v>
      </c>
      <c r="H389" s="63">
        <v>0.1</v>
      </c>
    </row>
    <row r="390" spans="1:8" x14ac:dyDescent="0.25">
      <c r="A390" s="63" t="s">
        <v>124</v>
      </c>
      <c r="B390" s="63" t="s">
        <v>125</v>
      </c>
      <c r="C390" s="94">
        <v>1</v>
      </c>
      <c r="D390" s="64">
        <v>72</v>
      </c>
      <c r="E390" s="63"/>
      <c r="F390" s="63"/>
      <c r="G390" s="64">
        <v>19</v>
      </c>
      <c r="H390" s="65">
        <v>2.6</v>
      </c>
    </row>
    <row r="391" spans="1:8" x14ac:dyDescent="0.25">
      <c r="A391" s="63" t="s">
        <v>124</v>
      </c>
      <c r="B391" s="63" t="s">
        <v>126</v>
      </c>
      <c r="C391" s="93" t="s">
        <v>44</v>
      </c>
      <c r="D391" s="64">
        <v>55</v>
      </c>
      <c r="E391" s="63"/>
      <c r="F391" s="63"/>
      <c r="G391" s="64">
        <v>15</v>
      </c>
      <c r="H391" s="65">
        <v>1.5</v>
      </c>
    </row>
    <row r="392" spans="1:8" x14ac:dyDescent="0.25">
      <c r="A392" s="63" t="s">
        <v>124</v>
      </c>
      <c r="B392" s="63" t="s">
        <v>127</v>
      </c>
      <c r="C392" s="94">
        <v>3</v>
      </c>
      <c r="D392" s="64">
        <v>67</v>
      </c>
      <c r="E392" s="64">
        <v>1</v>
      </c>
      <c r="F392" s="63"/>
      <c r="G392" s="64">
        <v>17</v>
      </c>
      <c r="H392" s="65">
        <v>1.2</v>
      </c>
    </row>
    <row r="393" spans="1:8" x14ac:dyDescent="0.25">
      <c r="A393" s="63" t="s">
        <v>124</v>
      </c>
      <c r="B393" s="63" t="s">
        <v>128</v>
      </c>
      <c r="C393" s="94">
        <v>3</v>
      </c>
      <c r="D393" s="64">
        <v>50</v>
      </c>
      <c r="E393" s="64">
        <v>1</v>
      </c>
      <c r="F393" s="63"/>
      <c r="G393" s="64">
        <v>12</v>
      </c>
      <c r="H393" s="65">
        <v>2.1</v>
      </c>
    </row>
    <row r="394" spans="1:8" x14ac:dyDescent="0.25">
      <c r="A394" s="63" t="s">
        <v>124</v>
      </c>
      <c r="B394" s="63" t="s">
        <v>129</v>
      </c>
      <c r="C394" s="93" t="s">
        <v>106</v>
      </c>
      <c r="D394" s="64">
        <v>161</v>
      </c>
      <c r="E394" s="64">
        <v>2</v>
      </c>
      <c r="F394" s="64">
        <v>15</v>
      </c>
      <c r="G394" s="64">
        <v>9</v>
      </c>
      <c r="H394" s="65">
        <v>6.7</v>
      </c>
    </row>
    <row r="395" spans="1:8" x14ac:dyDescent="0.25">
      <c r="A395" s="63" t="s">
        <v>124</v>
      </c>
      <c r="B395" s="63" t="s">
        <v>9</v>
      </c>
      <c r="C395" s="94">
        <v>1</v>
      </c>
      <c r="D395" s="64">
        <v>105</v>
      </c>
      <c r="E395" s="64">
        <v>1</v>
      </c>
      <c r="F395" s="63"/>
      <c r="G395" s="64">
        <v>27</v>
      </c>
      <c r="H395" s="65">
        <v>2.1</v>
      </c>
    </row>
    <row r="396" spans="1:8" x14ac:dyDescent="0.25">
      <c r="A396" s="63" t="s">
        <v>124</v>
      </c>
      <c r="B396" s="63" t="s">
        <v>16</v>
      </c>
      <c r="C396" s="93" t="s">
        <v>44</v>
      </c>
      <c r="D396" s="64">
        <v>33</v>
      </c>
      <c r="E396" s="64">
        <v>1</v>
      </c>
      <c r="F396" s="63"/>
      <c r="G396" s="64">
        <v>7</v>
      </c>
      <c r="H396" s="65">
        <v>4</v>
      </c>
    </row>
    <row r="397" spans="1:8" x14ac:dyDescent="0.25">
      <c r="A397" s="63" t="s">
        <v>124</v>
      </c>
      <c r="B397" s="63" t="s">
        <v>130</v>
      </c>
      <c r="C397" s="93" t="s">
        <v>44</v>
      </c>
      <c r="D397" s="64">
        <v>42</v>
      </c>
      <c r="E397" s="63"/>
      <c r="F397" s="64">
        <v>1</v>
      </c>
      <c r="G397" s="64">
        <v>10</v>
      </c>
      <c r="H397" s="65">
        <v>2.6</v>
      </c>
    </row>
    <row r="398" spans="1:8" x14ac:dyDescent="0.25">
      <c r="A398" s="63" t="s">
        <v>124</v>
      </c>
      <c r="B398" s="63" t="s">
        <v>131</v>
      </c>
      <c r="C398" s="93" t="s">
        <v>44</v>
      </c>
      <c r="D398" s="64">
        <v>44</v>
      </c>
      <c r="E398" s="64">
        <v>1</v>
      </c>
      <c r="F398" s="63"/>
      <c r="G398" s="64">
        <v>11</v>
      </c>
      <c r="H398" s="65">
        <v>2</v>
      </c>
    </row>
    <row r="399" spans="1:8" x14ac:dyDescent="0.25">
      <c r="A399" s="63" t="s">
        <v>124</v>
      </c>
      <c r="B399" s="63" t="s">
        <v>132</v>
      </c>
      <c r="C399" s="94">
        <v>10</v>
      </c>
      <c r="D399" s="64">
        <v>43</v>
      </c>
      <c r="E399" s="64">
        <v>1</v>
      </c>
      <c r="F399" s="63"/>
      <c r="G399" s="64">
        <v>11</v>
      </c>
      <c r="H399" s="65">
        <v>1.4</v>
      </c>
    </row>
    <row r="400" spans="1:8" x14ac:dyDescent="0.25">
      <c r="A400" s="63" t="s">
        <v>124</v>
      </c>
      <c r="B400" s="63" t="s">
        <v>133</v>
      </c>
      <c r="C400" s="94">
        <v>1</v>
      </c>
      <c r="D400" s="64">
        <v>35</v>
      </c>
      <c r="E400" s="64">
        <v>1</v>
      </c>
      <c r="F400" s="63"/>
      <c r="G400" s="64">
        <v>9</v>
      </c>
      <c r="H400" s="65">
        <v>1.3</v>
      </c>
    </row>
    <row r="401" spans="1:8" x14ac:dyDescent="0.25">
      <c r="A401" s="63" t="s">
        <v>124</v>
      </c>
      <c r="B401" s="63" t="s">
        <v>134</v>
      </c>
      <c r="C401" s="93" t="s">
        <v>102</v>
      </c>
      <c r="D401" s="64">
        <v>95</v>
      </c>
      <c r="E401" s="63"/>
      <c r="F401" s="63"/>
      <c r="G401" s="64">
        <v>25</v>
      </c>
      <c r="H401" s="65">
        <v>1.8</v>
      </c>
    </row>
    <row r="402" spans="1:8" x14ac:dyDescent="0.25">
      <c r="A402" s="63" t="s">
        <v>124</v>
      </c>
      <c r="B402" s="63" t="s">
        <v>154</v>
      </c>
      <c r="C402" s="93" t="s">
        <v>44</v>
      </c>
      <c r="D402" s="64">
        <v>76</v>
      </c>
      <c r="E402" s="64">
        <v>0</v>
      </c>
      <c r="F402" s="63"/>
      <c r="G402" s="64">
        <v>19</v>
      </c>
      <c r="H402" s="63">
        <v>0.1</v>
      </c>
    </row>
    <row r="403" spans="1:8" x14ac:dyDescent="0.25">
      <c r="A403" s="63" t="s">
        <v>124</v>
      </c>
      <c r="B403" s="63" t="s">
        <v>757</v>
      </c>
      <c r="C403" s="93" t="s">
        <v>44</v>
      </c>
      <c r="D403" s="64">
        <v>61</v>
      </c>
      <c r="E403" s="64">
        <v>1</v>
      </c>
      <c r="F403" s="63"/>
      <c r="G403" s="64">
        <v>16</v>
      </c>
      <c r="H403" s="63">
        <v>0.1</v>
      </c>
    </row>
    <row r="404" spans="1:8" x14ac:dyDescent="0.25">
      <c r="A404" s="63" t="s">
        <v>124</v>
      </c>
      <c r="B404" s="63" t="s">
        <v>758</v>
      </c>
      <c r="C404" s="93" t="s">
        <v>44</v>
      </c>
      <c r="D404" s="64">
        <v>24</v>
      </c>
      <c r="E404" s="63"/>
      <c r="F404" s="64">
        <v>0</v>
      </c>
      <c r="G404" s="64">
        <v>6</v>
      </c>
      <c r="H404" s="63">
        <v>0.1</v>
      </c>
    </row>
    <row r="405" spans="1:8" x14ac:dyDescent="0.25">
      <c r="A405" s="63" t="s">
        <v>124</v>
      </c>
      <c r="B405" s="63" t="s">
        <v>135</v>
      </c>
      <c r="C405" s="94">
        <v>3</v>
      </c>
      <c r="D405" s="64">
        <v>70</v>
      </c>
      <c r="E405" s="64">
        <v>1</v>
      </c>
      <c r="F405" s="63"/>
      <c r="G405" s="64">
        <v>19</v>
      </c>
      <c r="H405" s="65">
        <v>2</v>
      </c>
    </row>
    <row r="406" spans="1:8" x14ac:dyDescent="0.25">
      <c r="A406" s="63" t="s">
        <v>124</v>
      </c>
      <c r="B406" s="63" t="s">
        <v>136</v>
      </c>
      <c r="C406" s="94">
        <v>2</v>
      </c>
      <c r="D406" s="64">
        <v>42</v>
      </c>
      <c r="E406" s="64">
        <v>1</v>
      </c>
      <c r="F406" s="63"/>
      <c r="G406" s="64">
        <v>11</v>
      </c>
      <c r="H406" s="65">
        <v>1.6</v>
      </c>
    </row>
    <row r="407" spans="1:8" x14ac:dyDescent="0.25">
      <c r="A407" s="63" t="s">
        <v>124</v>
      </c>
      <c r="B407" s="63" t="s">
        <v>137</v>
      </c>
      <c r="C407" s="94">
        <v>1</v>
      </c>
      <c r="D407" s="64">
        <v>37</v>
      </c>
      <c r="E407" s="63"/>
      <c r="F407" s="63"/>
      <c r="G407" s="64">
        <v>10</v>
      </c>
      <c r="H407" s="65">
        <v>1.5</v>
      </c>
    </row>
    <row r="408" spans="1:8" x14ac:dyDescent="0.25">
      <c r="A408" s="63" t="s">
        <v>124</v>
      </c>
      <c r="B408" s="63" t="s">
        <v>138</v>
      </c>
      <c r="C408" s="93" t="s">
        <v>44</v>
      </c>
      <c r="D408" s="64">
        <v>58</v>
      </c>
      <c r="E408" s="64">
        <v>1</v>
      </c>
      <c r="F408" s="63"/>
      <c r="G408" s="64">
        <v>15</v>
      </c>
      <c r="H408" s="65">
        <v>1.3</v>
      </c>
    </row>
    <row r="409" spans="1:8" x14ac:dyDescent="0.25">
      <c r="A409" s="63" t="s">
        <v>124</v>
      </c>
      <c r="B409" s="63" t="s">
        <v>740</v>
      </c>
      <c r="C409" s="93" t="s">
        <v>44</v>
      </c>
      <c r="D409" s="64">
        <v>73</v>
      </c>
      <c r="E409" s="64">
        <v>1</v>
      </c>
      <c r="F409" s="63"/>
      <c r="G409" s="64">
        <v>19</v>
      </c>
      <c r="H409" s="65">
        <v>1.3</v>
      </c>
    </row>
    <row r="410" spans="1:8" x14ac:dyDescent="0.25">
      <c r="A410" s="63" t="s">
        <v>124</v>
      </c>
      <c r="B410" s="63" t="s">
        <v>741</v>
      </c>
      <c r="C410" s="93" t="s">
        <v>44</v>
      </c>
      <c r="D410" s="64">
        <v>117</v>
      </c>
      <c r="E410" s="64">
        <v>1</v>
      </c>
      <c r="F410" s="63"/>
      <c r="G410" s="64">
        <v>30</v>
      </c>
      <c r="H410" s="65">
        <v>1.8</v>
      </c>
    </row>
    <row r="411" spans="1:8" x14ac:dyDescent="0.25">
      <c r="A411" s="63" t="s">
        <v>124</v>
      </c>
      <c r="B411" s="63" t="s">
        <v>742</v>
      </c>
      <c r="C411" s="93" t="s">
        <v>44</v>
      </c>
      <c r="D411" s="64">
        <v>70</v>
      </c>
      <c r="E411" s="64">
        <v>1</v>
      </c>
      <c r="F411" s="63"/>
      <c r="G411" s="64">
        <v>18</v>
      </c>
      <c r="H411" s="65">
        <v>1.1000000000000001</v>
      </c>
    </row>
    <row r="412" spans="1:8" x14ac:dyDescent="0.25">
      <c r="A412" s="63" t="s">
        <v>124</v>
      </c>
      <c r="B412" s="63" t="s">
        <v>759</v>
      </c>
      <c r="C412" s="93" t="s">
        <v>44</v>
      </c>
      <c r="D412" s="64">
        <v>67</v>
      </c>
      <c r="E412" s="63"/>
      <c r="F412" s="63"/>
      <c r="G412" s="64">
        <v>17</v>
      </c>
      <c r="H412" s="63">
        <v>0.1</v>
      </c>
    </row>
    <row r="413" spans="1:8" x14ac:dyDescent="0.25">
      <c r="A413" s="63" t="s">
        <v>124</v>
      </c>
      <c r="B413" s="63" t="s">
        <v>155</v>
      </c>
      <c r="C413" s="93" t="s">
        <v>44</v>
      </c>
      <c r="D413" s="64">
        <v>81</v>
      </c>
      <c r="E413" s="64">
        <v>1</v>
      </c>
      <c r="F413" s="63"/>
      <c r="G413" s="64">
        <v>20</v>
      </c>
      <c r="H413" s="63">
        <v>0.1</v>
      </c>
    </row>
    <row r="414" spans="1:8" x14ac:dyDescent="0.25">
      <c r="A414" s="63" t="s">
        <v>124</v>
      </c>
      <c r="B414" s="63" t="s">
        <v>760</v>
      </c>
      <c r="C414" s="93" t="s">
        <v>44</v>
      </c>
      <c r="D414" s="64">
        <v>50</v>
      </c>
      <c r="E414" s="64">
        <v>1</v>
      </c>
      <c r="F414" s="63"/>
      <c r="G414" s="64">
        <v>12</v>
      </c>
      <c r="H414" s="63">
        <v>0.4</v>
      </c>
    </row>
    <row r="415" spans="1:8" x14ac:dyDescent="0.25">
      <c r="A415" s="63" t="s">
        <v>124</v>
      </c>
      <c r="B415" s="63" t="s">
        <v>761</v>
      </c>
      <c r="C415" s="93" t="s">
        <v>44</v>
      </c>
      <c r="D415" s="64">
        <v>61</v>
      </c>
      <c r="E415" s="64">
        <v>1</v>
      </c>
      <c r="F415" s="63"/>
      <c r="G415" s="64">
        <v>15</v>
      </c>
      <c r="H415" s="63">
        <v>0.1</v>
      </c>
    </row>
    <row r="416" spans="1:8" x14ac:dyDescent="0.25">
      <c r="A416" s="63" t="s">
        <v>124</v>
      </c>
      <c r="B416" s="63" t="s">
        <v>743</v>
      </c>
      <c r="C416" s="93" t="s">
        <v>106</v>
      </c>
      <c r="D416" s="64">
        <v>52</v>
      </c>
      <c r="E416" s="64">
        <v>1</v>
      </c>
      <c r="F416" s="63"/>
      <c r="G416" s="64">
        <v>13</v>
      </c>
      <c r="H416" s="65">
        <v>2</v>
      </c>
    </row>
    <row r="417" spans="1:8" x14ac:dyDescent="0.25">
      <c r="A417" s="63" t="s">
        <v>124</v>
      </c>
      <c r="B417" s="63" t="s">
        <v>139</v>
      </c>
      <c r="C417" s="93" t="s">
        <v>106</v>
      </c>
      <c r="D417" s="64">
        <v>39</v>
      </c>
      <c r="E417" s="64">
        <v>1</v>
      </c>
      <c r="F417" s="63"/>
      <c r="G417" s="64">
        <v>10</v>
      </c>
      <c r="H417" s="65">
        <v>2.1</v>
      </c>
    </row>
    <row r="418" spans="1:8" x14ac:dyDescent="0.25">
      <c r="A418" s="63" t="s">
        <v>124</v>
      </c>
      <c r="B418" s="63" t="s">
        <v>25</v>
      </c>
      <c r="C418" s="94">
        <v>20</v>
      </c>
      <c r="D418" s="64">
        <v>69</v>
      </c>
      <c r="E418" s="64">
        <v>1</v>
      </c>
      <c r="F418" s="63"/>
      <c r="G418" s="64">
        <v>18</v>
      </c>
      <c r="H418" s="65">
        <v>1.2</v>
      </c>
    </row>
    <row r="419" spans="1:8" x14ac:dyDescent="0.25">
      <c r="A419" s="63" t="s">
        <v>124</v>
      </c>
      <c r="B419" s="63" t="s">
        <v>140</v>
      </c>
      <c r="C419" s="94">
        <v>1</v>
      </c>
      <c r="D419" s="64">
        <v>46</v>
      </c>
      <c r="E419" s="64">
        <v>1</v>
      </c>
      <c r="F419" s="63"/>
      <c r="G419" s="64">
        <v>11</v>
      </c>
      <c r="H419" s="65">
        <v>2.2999999999999998</v>
      </c>
    </row>
    <row r="420" spans="1:8" x14ac:dyDescent="0.25">
      <c r="A420" s="63" t="s">
        <v>124</v>
      </c>
      <c r="B420" s="63" t="s">
        <v>156</v>
      </c>
      <c r="C420" s="93" t="s">
        <v>157</v>
      </c>
      <c r="D420" s="64">
        <v>3</v>
      </c>
      <c r="E420" s="63"/>
      <c r="F420" s="63"/>
      <c r="G420" s="64">
        <v>1</v>
      </c>
      <c r="H420" s="63">
        <v>0.1</v>
      </c>
    </row>
    <row r="421" spans="1:8" x14ac:dyDescent="0.25">
      <c r="A421" s="63" t="s">
        <v>124</v>
      </c>
      <c r="B421" s="63" t="s">
        <v>158</v>
      </c>
      <c r="C421" s="93" t="s">
        <v>157</v>
      </c>
      <c r="D421" s="64">
        <v>3</v>
      </c>
      <c r="E421" s="63"/>
      <c r="F421" s="63"/>
      <c r="G421" s="64">
        <v>1</v>
      </c>
      <c r="H421" s="63">
        <v>0.1</v>
      </c>
    </row>
    <row r="422" spans="1:8" x14ac:dyDescent="0.25">
      <c r="A422" s="63" t="s">
        <v>124</v>
      </c>
      <c r="B422" s="63" t="s">
        <v>744</v>
      </c>
      <c r="C422" s="94">
        <v>10</v>
      </c>
      <c r="D422" s="64">
        <v>63</v>
      </c>
      <c r="E422" s="64">
        <v>1</v>
      </c>
      <c r="F422" s="63"/>
      <c r="G422" s="64">
        <v>16</v>
      </c>
      <c r="H422" s="65">
        <v>1.2</v>
      </c>
    </row>
    <row r="423" spans="1:8" x14ac:dyDescent="0.25">
      <c r="A423" s="63" t="s">
        <v>124</v>
      </c>
      <c r="B423" s="63" t="s">
        <v>21</v>
      </c>
      <c r="C423" s="93" t="s">
        <v>106</v>
      </c>
      <c r="D423" s="64">
        <v>67</v>
      </c>
      <c r="E423" s="64">
        <v>1</v>
      </c>
      <c r="F423" s="63"/>
      <c r="G423" s="64">
        <v>18</v>
      </c>
      <c r="H423" s="65">
        <v>1.9</v>
      </c>
    </row>
    <row r="424" spans="1:8" x14ac:dyDescent="0.25">
      <c r="A424" s="63" t="s">
        <v>124</v>
      </c>
      <c r="B424" s="63" t="s">
        <v>141</v>
      </c>
      <c r="C424" s="93" t="s">
        <v>44</v>
      </c>
      <c r="D424" s="64">
        <v>29</v>
      </c>
      <c r="E424" s="64">
        <v>1</v>
      </c>
      <c r="F424" s="63"/>
      <c r="G424" s="64">
        <v>7</v>
      </c>
      <c r="H424" s="63">
        <v>0.6</v>
      </c>
    </row>
    <row r="425" spans="1:8" x14ac:dyDescent="0.25">
      <c r="A425" s="63" t="s">
        <v>124</v>
      </c>
      <c r="B425" s="63" t="s">
        <v>745</v>
      </c>
      <c r="C425" s="93" t="s">
        <v>44</v>
      </c>
      <c r="D425" s="64">
        <v>32</v>
      </c>
      <c r="E425" s="63"/>
      <c r="F425" s="63"/>
      <c r="G425" s="64">
        <v>8</v>
      </c>
      <c r="H425" s="63">
        <v>0.7</v>
      </c>
    </row>
    <row r="426" spans="1:8" x14ac:dyDescent="0.25">
      <c r="A426" s="63" t="s">
        <v>124</v>
      </c>
      <c r="B426" s="63" t="s">
        <v>746</v>
      </c>
      <c r="C426" s="93" t="s">
        <v>44</v>
      </c>
      <c r="D426" s="64">
        <v>24</v>
      </c>
      <c r="E426" s="63"/>
      <c r="F426" s="63"/>
      <c r="G426" s="64">
        <v>6</v>
      </c>
      <c r="H426" s="63">
        <v>0.3</v>
      </c>
    </row>
    <row r="427" spans="1:8" x14ac:dyDescent="0.25">
      <c r="A427" s="63" t="s">
        <v>124</v>
      </c>
      <c r="B427" s="63" t="s">
        <v>762</v>
      </c>
      <c r="C427" s="93" t="s">
        <v>44</v>
      </c>
      <c r="D427" s="64">
        <v>74</v>
      </c>
      <c r="E427" s="63"/>
      <c r="F427" s="63"/>
      <c r="G427" s="64">
        <v>19</v>
      </c>
      <c r="H427" s="63">
        <v>0.8</v>
      </c>
    </row>
    <row r="428" spans="1:8" x14ac:dyDescent="0.25">
      <c r="A428" s="63" t="s">
        <v>124</v>
      </c>
      <c r="B428" s="63" t="s">
        <v>763</v>
      </c>
      <c r="C428" s="93" t="s">
        <v>44</v>
      </c>
      <c r="D428" s="64">
        <v>68</v>
      </c>
      <c r="E428" s="63"/>
      <c r="F428" s="63"/>
      <c r="G428" s="64">
        <v>17</v>
      </c>
      <c r="H428" s="63">
        <v>0.4</v>
      </c>
    </row>
    <row r="429" spans="1:8" x14ac:dyDescent="0.25">
      <c r="A429" s="63" t="s">
        <v>124</v>
      </c>
      <c r="B429" s="63" t="s">
        <v>19</v>
      </c>
      <c r="C429" s="94">
        <v>1</v>
      </c>
      <c r="D429" s="64">
        <v>60</v>
      </c>
      <c r="E429" s="64">
        <v>1</v>
      </c>
      <c r="F429" s="63"/>
      <c r="G429" s="64">
        <v>14</v>
      </c>
      <c r="H429" s="65">
        <v>2.2999999999999998</v>
      </c>
    </row>
    <row r="430" spans="1:8" x14ac:dyDescent="0.25">
      <c r="A430" s="63" t="s">
        <v>124</v>
      </c>
      <c r="B430" s="63" t="s">
        <v>13</v>
      </c>
      <c r="C430" s="94">
        <v>1</v>
      </c>
      <c r="D430" s="64">
        <v>62</v>
      </c>
      <c r="E430" s="64">
        <v>1</v>
      </c>
      <c r="F430" s="63"/>
      <c r="G430" s="64">
        <v>15</v>
      </c>
      <c r="H430" s="65">
        <v>2.2999999999999998</v>
      </c>
    </row>
    <row r="431" spans="1:8" x14ac:dyDescent="0.25">
      <c r="A431" s="63" t="s">
        <v>124</v>
      </c>
      <c r="B431" s="63" t="s">
        <v>764</v>
      </c>
      <c r="C431" s="93" t="s">
        <v>44</v>
      </c>
      <c r="D431" s="64">
        <v>56</v>
      </c>
      <c r="E431" s="64">
        <v>1</v>
      </c>
      <c r="F431" s="63"/>
      <c r="G431" s="64">
        <v>13</v>
      </c>
      <c r="H431" s="63">
        <v>0.1</v>
      </c>
    </row>
    <row r="432" spans="1:8" x14ac:dyDescent="0.25">
      <c r="A432" s="63" t="s">
        <v>124</v>
      </c>
      <c r="B432" s="63" t="s">
        <v>765</v>
      </c>
      <c r="C432" s="93" t="s">
        <v>44</v>
      </c>
      <c r="D432" s="64">
        <v>59</v>
      </c>
      <c r="E432" s="64">
        <v>1</v>
      </c>
      <c r="F432" s="63"/>
      <c r="G432" s="64">
        <v>14</v>
      </c>
      <c r="H432" s="63">
        <v>0.3</v>
      </c>
    </row>
    <row r="433" spans="1:8" x14ac:dyDescent="0.25">
      <c r="A433" s="63" t="s">
        <v>124</v>
      </c>
      <c r="B433" s="63" t="s">
        <v>159</v>
      </c>
      <c r="C433" s="93" t="s">
        <v>44</v>
      </c>
      <c r="D433" s="64">
        <v>58</v>
      </c>
      <c r="E433" s="64">
        <v>1</v>
      </c>
      <c r="F433" s="63"/>
      <c r="G433" s="64">
        <v>13</v>
      </c>
      <c r="H433" s="63">
        <v>0.3</v>
      </c>
    </row>
    <row r="434" spans="1:8" x14ac:dyDescent="0.25">
      <c r="A434" s="63" t="s">
        <v>124</v>
      </c>
      <c r="B434" s="63" t="s">
        <v>766</v>
      </c>
      <c r="C434" s="93" t="s">
        <v>44</v>
      </c>
      <c r="D434" s="64">
        <v>58</v>
      </c>
      <c r="E434" s="64">
        <v>1</v>
      </c>
      <c r="F434" s="63"/>
      <c r="G434" s="64">
        <v>13</v>
      </c>
      <c r="H434" s="63">
        <v>0.3</v>
      </c>
    </row>
    <row r="435" spans="1:8" x14ac:dyDescent="0.25">
      <c r="A435" s="63" t="s">
        <v>124</v>
      </c>
      <c r="B435" s="63" t="s">
        <v>767</v>
      </c>
      <c r="C435" s="93" t="s">
        <v>44</v>
      </c>
      <c r="D435" s="64">
        <v>57</v>
      </c>
      <c r="E435" s="64">
        <v>1</v>
      </c>
      <c r="F435" s="63"/>
      <c r="G435" s="64">
        <v>15</v>
      </c>
      <c r="H435" s="63">
        <v>0.2</v>
      </c>
    </row>
    <row r="436" spans="1:8" x14ac:dyDescent="0.25">
      <c r="A436" s="63" t="s">
        <v>124</v>
      </c>
      <c r="B436" s="63" t="s">
        <v>142</v>
      </c>
      <c r="C436" s="93" t="s">
        <v>44</v>
      </c>
      <c r="D436" s="64">
        <v>29</v>
      </c>
      <c r="E436" s="63"/>
      <c r="F436" s="63"/>
      <c r="G436" s="64">
        <v>7</v>
      </c>
      <c r="H436" s="65">
        <v>1.3</v>
      </c>
    </row>
    <row r="437" spans="1:8" x14ac:dyDescent="0.25">
      <c r="A437" s="63" t="s">
        <v>124</v>
      </c>
      <c r="B437" s="63" t="s">
        <v>143</v>
      </c>
      <c r="C437" s="94">
        <v>1</v>
      </c>
      <c r="D437" s="64">
        <v>38</v>
      </c>
      <c r="E437" s="64">
        <v>1</v>
      </c>
      <c r="F437" s="63"/>
      <c r="G437" s="64">
        <v>9</v>
      </c>
      <c r="H437" s="65">
        <v>1.9</v>
      </c>
    </row>
    <row r="438" spans="1:8" x14ac:dyDescent="0.25">
      <c r="A438" s="63" t="s">
        <v>124</v>
      </c>
      <c r="B438" s="63" t="s">
        <v>144</v>
      </c>
      <c r="C438" s="93" t="s">
        <v>44</v>
      </c>
      <c r="D438" s="64">
        <v>58</v>
      </c>
      <c r="E438" s="64">
        <v>1</v>
      </c>
      <c r="F438" s="63"/>
      <c r="G438" s="64">
        <v>15</v>
      </c>
      <c r="H438" s="65">
        <v>1.7</v>
      </c>
    </row>
    <row r="439" spans="1:8" x14ac:dyDescent="0.25">
      <c r="A439" s="63" t="s">
        <v>124</v>
      </c>
      <c r="B439" s="63" t="s">
        <v>747</v>
      </c>
      <c r="C439" s="93" t="s">
        <v>44</v>
      </c>
      <c r="D439" s="64">
        <v>72</v>
      </c>
      <c r="E439" s="64">
        <v>1</v>
      </c>
      <c r="F439" s="63"/>
      <c r="G439" s="64">
        <v>19</v>
      </c>
      <c r="H439" s="65">
        <v>1.7</v>
      </c>
    </row>
    <row r="440" spans="1:8" x14ac:dyDescent="0.25">
      <c r="A440" s="63" t="s">
        <v>124</v>
      </c>
      <c r="B440" s="63" t="s">
        <v>748</v>
      </c>
      <c r="C440" s="93" t="s">
        <v>44</v>
      </c>
      <c r="D440" s="64">
        <v>31</v>
      </c>
      <c r="E440" s="64">
        <v>1</v>
      </c>
      <c r="F440" s="63"/>
      <c r="G440" s="64">
        <v>8</v>
      </c>
      <c r="H440" s="65">
        <v>1.7</v>
      </c>
    </row>
    <row r="441" spans="1:8" x14ac:dyDescent="0.25">
      <c r="A441" s="63" t="s">
        <v>124</v>
      </c>
      <c r="B441" s="63" t="s">
        <v>145</v>
      </c>
      <c r="C441" s="94">
        <v>1</v>
      </c>
      <c r="D441" s="64">
        <v>96</v>
      </c>
      <c r="E441" s="64">
        <v>1</v>
      </c>
      <c r="F441" s="63"/>
      <c r="G441" s="64">
        <v>26</v>
      </c>
      <c r="H441" s="65">
        <v>5</v>
      </c>
    </row>
    <row r="442" spans="1:8" x14ac:dyDescent="0.25">
      <c r="A442" s="63" t="s">
        <v>124</v>
      </c>
      <c r="B442" s="63" t="s">
        <v>146</v>
      </c>
      <c r="C442" s="93" t="s">
        <v>44</v>
      </c>
      <c r="D442" s="64">
        <v>66</v>
      </c>
      <c r="E442" s="63"/>
      <c r="F442" s="63"/>
      <c r="G442" s="64">
        <v>17</v>
      </c>
      <c r="H442" s="65">
        <v>2.1</v>
      </c>
    </row>
    <row r="443" spans="1:8" x14ac:dyDescent="0.25">
      <c r="A443" s="63" t="s">
        <v>124</v>
      </c>
      <c r="B443" s="63" t="s">
        <v>147</v>
      </c>
      <c r="C443" s="93" t="s">
        <v>44</v>
      </c>
      <c r="D443" s="64">
        <v>76</v>
      </c>
      <c r="E443" s="63"/>
      <c r="F443" s="63"/>
      <c r="G443" s="64">
        <v>20</v>
      </c>
      <c r="H443" s="65">
        <v>2.1</v>
      </c>
    </row>
    <row r="444" spans="1:8" x14ac:dyDescent="0.25">
      <c r="A444" s="63" t="s">
        <v>124</v>
      </c>
      <c r="B444" s="63" t="s">
        <v>749</v>
      </c>
      <c r="C444" s="93" t="s">
        <v>44</v>
      </c>
      <c r="D444" s="64">
        <v>37</v>
      </c>
      <c r="E444" s="63"/>
      <c r="F444" s="63"/>
      <c r="G444" s="64">
        <v>10</v>
      </c>
      <c r="H444" s="65">
        <v>2</v>
      </c>
    </row>
    <row r="445" spans="1:8" x14ac:dyDescent="0.25">
      <c r="A445" s="63" t="s">
        <v>124</v>
      </c>
      <c r="B445" s="63" t="s">
        <v>768</v>
      </c>
      <c r="C445" s="93" t="s">
        <v>44</v>
      </c>
      <c r="D445" s="64">
        <v>74</v>
      </c>
      <c r="E445" s="63"/>
      <c r="F445" s="63"/>
      <c r="G445" s="64">
        <v>18</v>
      </c>
      <c r="H445" s="63">
        <v>0.3</v>
      </c>
    </row>
    <row r="446" spans="1:8" x14ac:dyDescent="0.25">
      <c r="A446" s="63" t="s">
        <v>124</v>
      </c>
      <c r="B446" s="63" t="s">
        <v>750</v>
      </c>
      <c r="C446" s="93" t="s">
        <v>44</v>
      </c>
      <c r="D446" s="64">
        <v>79</v>
      </c>
      <c r="E446" s="64">
        <v>1</v>
      </c>
      <c r="F446" s="63"/>
      <c r="G446" s="64">
        <v>21</v>
      </c>
      <c r="H446" s="65">
        <v>1.2</v>
      </c>
    </row>
    <row r="447" spans="1:8" x14ac:dyDescent="0.25">
      <c r="A447" s="63" t="s">
        <v>124</v>
      </c>
      <c r="B447" s="63" t="s">
        <v>148</v>
      </c>
      <c r="C447" s="93" t="s">
        <v>44</v>
      </c>
      <c r="D447" s="64">
        <v>42</v>
      </c>
      <c r="E447" s="63"/>
      <c r="F447" s="63"/>
      <c r="G447" s="64">
        <v>11</v>
      </c>
      <c r="H447" s="65">
        <v>1.1000000000000001</v>
      </c>
    </row>
    <row r="448" spans="1:8" x14ac:dyDescent="0.25">
      <c r="A448" s="63" t="s">
        <v>124</v>
      </c>
      <c r="B448" s="63" t="s">
        <v>751</v>
      </c>
      <c r="C448" s="93" t="s">
        <v>44</v>
      </c>
      <c r="D448" s="64">
        <v>94</v>
      </c>
      <c r="E448" s="64">
        <v>1</v>
      </c>
      <c r="F448" s="63"/>
      <c r="G448" s="64">
        <v>25</v>
      </c>
      <c r="H448" s="65">
        <v>1.9</v>
      </c>
    </row>
    <row r="449" spans="1:8" x14ac:dyDescent="0.25">
      <c r="A449" s="63" t="s">
        <v>124</v>
      </c>
      <c r="B449" s="63" t="s">
        <v>149</v>
      </c>
      <c r="C449" s="94">
        <v>1</v>
      </c>
      <c r="D449" s="64">
        <v>30</v>
      </c>
      <c r="E449" s="63"/>
      <c r="F449" s="63"/>
      <c r="G449" s="64">
        <v>8</v>
      </c>
      <c r="H449" s="65">
        <v>1.1000000000000001</v>
      </c>
    </row>
    <row r="450" spans="1:8" x14ac:dyDescent="0.25">
      <c r="A450" s="63" t="s">
        <v>124</v>
      </c>
      <c r="B450" s="63" t="s">
        <v>752</v>
      </c>
      <c r="C450" s="93" t="s">
        <v>106</v>
      </c>
      <c r="D450" s="64">
        <v>53</v>
      </c>
      <c r="E450" s="64">
        <v>1</v>
      </c>
      <c r="F450" s="63"/>
      <c r="G450" s="64">
        <v>13</v>
      </c>
      <c r="H450" s="63">
        <v>0.5</v>
      </c>
    </row>
    <row r="451" spans="1:8" x14ac:dyDescent="0.25">
      <c r="A451" s="63" t="s">
        <v>124</v>
      </c>
      <c r="B451" s="63" t="s">
        <v>769</v>
      </c>
      <c r="C451" s="93" t="s">
        <v>44</v>
      </c>
      <c r="D451" s="64">
        <v>72</v>
      </c>
      <c r="E451" s="64">
        <v>0</v>
      </c>
      <c r="F451" s="64">
        <v>0</v>
      </c>
      <c r="G451" s="64">
        <v>20</v>
      </c>
      <c r="H451" s="64">
        <v>0</v>
      </c>
    </row>
    <row r="452" spans="1:8" x14ac:dyDescent="0.25">
      <c r="A452" s="63" t="s">
        <v>124</v>
      </c>
      <c r="B452" s="63" t="s">
        <v>160</v>
      </c>
      <c r="C452" s="93" t="s">
        <v>44</v>
      </c>
      <c r="D452" s="64">
        <v>96</v>
      </c>
      <c r="E452" s="64">
        <v>1</v>
      </c>
      <c r="F452" s="63"/>
      <c r="G452" s="64">
        <v>24</v>
      </c>
      <c r="H452" s="65">
        <v>1.4</v>
      </c>
    </row>
    <row r="453" spans="1:8" x14ac:dyDescent="0.25">
      <c r="A453" s="63" t="s">
        <v>124</v>
      </c>
      <c r="B453" s="63" t="s">
        <v>150</v>
      </c>
      <c r="C453" s="94">
        <v>3</v>
      </c>
      <c r="D453" s="64">
        <v>60</v>
      </c>
      <c r="E453" s="64">
        <v>1</v>
      </c>
      <c r="F453" s="63"/>
      <c r="G453" s="64">
        <v>16</v>
      </c>
      <c r="H453" s="65">
        <v>1.8</v>
      </c>
    </row>
    <row r="454" spans="1:8" x14ac:dyDescent="0.25">
      <c r="A454" s="63" t="s">
        <v>124</v>
      </c>
      <c r="B454" s="63" t="s">
        <v>753</v>
      </c>
      <c r="C454" s="93" t="s">
        <v>102</v>
      </c>
      <c r="D454" s="64">
        <v>67</v>
      </c>
      <c r="E454" s="64">
        <v>1</v>
      </c>
      <c r="F454" s="63"/>
      <c r="G454" s="64">
        <v>18</v>
      </c>
      <c r="H454" s="65">
        <v>3.6</v>
      </c>
    </row>
    <row r="455" spans="1:8" x14ac:dyDescent="0.25">
      <c r="A455" s="63" t="s">
        <v>124</v>
      </c>
      <c r="B455" s="63" t="s">
        <v>23</v>
      </c>
      <c r="C455" s="93" t="s">
        <v>102</v>
      </c>
      <c r="D455" s="64">
        <v>110</v>
      </c>
      <c r="E455" s="64">
        <v>1</v>
      </c>
      <c r="F455" s="63"/>
      <c r="G455" s="64">
        <v>29</v>
      </c>
      <c r="H455" s="65">
        <v>1.3</v>
      </c>
    </row>
    <row r="456" spans="1:8" x14ac:dyDescent="0.25">
      <c r="A456" s="63" t="s">
        <v>124</v>
      </c>
      <c r="B456" s="63" t="s">
        <v>24</v>
      </c>
      <c r="C456" s="93" t="s">
        <v>44</v>
      </c>
      <c r="D456" s="64">
        <v>34</v>
      </c>
      <c r="E456" s="64">
        <v>1</v>
      </c>
      <c r="F456" s="63"/>
      <c r="G456" s="64">
        <v>8</v>
      </c>
      <c r="H456" s="65">
        <v>4.2</v>
      </c>
    </row>
    <row r="457" spans="1:8" x14ac:dyDescent="0.25">
      <c r="A457" s="63" t="s">
        <v>124</v>
      </c>
      <c r="B457" s="63" t="s">
        <v>754</v>
      </c>
      <c r="C457" s="93" t="s">
        <v>44</v>
      </c>
      <c r="D457" s="64">
        <v>147</v>
      </c>
      <c r="E457" s="63"/>
      <c r="F457" s="63"/>
      <c r="G457" s="64">
        <v>40</v>
      </c>
      <c r="H457" s="65">
        <v>2.5</v>
      </c>
    </row>
    <row r="458" spans="1:8" x14ac:dyDescent="0.25">
      <c r="A458" s="63" t="s">
        <v>124</v>
      </c>
      <c r="B458" s="63" t="s">
        <v>151</v>
      </c>
      <c r="C458" s="94">
        <v>7</v>
      </c>
      <c r="D458" s="64">
        <v>27</v>
      </c>
      <c r="E458" s="64">
        <v>1</v>
      </c>
      <c r="F458" s="63"/>
      <c r="G458" s="64">
        <v>6</v>
      </c>
      <c r="H458" s="65">
        <v>1.9</v>
      </c>
    </row>
    <row r="459" spans="1:8" x14ac:dyDescent="0.25">
      <c r="A459" s="63" t="s">
        <v>124</v>
      </c>
      <c r="B459" s="63" t="s">
        <v>755</v>
      </c>
      <c r="C459" s="93" t="s">
        <v>44</v>
      </c>
      <c r="D459" s="64">
        <v>41</v>
      </c>
      <c r="E459" s="64">
        <v>1</v>
      </c>
      <c r="F459" s="63"/>
      <c r="G459" s="64">
        <v>11</v>
      </c>
      <c r="H459" s="65">
        <v>1.8</v>
      </c>
    </row>
    <row r="460" spans="1:8" x14ac:dyDescent="0.25">
      <c r="A460" s="63" t="s">
        <v>124</v>
      </c>
      <c r="B460" s="63" t="s">
        <v>152</v>
      </c>
      <c r="C460" s="94">
        <v>1</v>
      </c>
      <c r="D460" s="64">
        <v>45</v>
      </c>
      <c r="E460" s="64">
        <v>1</v>
      </c>
      <c r="F460" s="63"/>
      <c r="G460" s="64">
        <v>11</v>
      </c>
      <c r="H460" s="65">
        <v>1.5</v>
      </c>
    </row>
    <row r="461" spans="1:8" x14ac:dyDescent="0.25">
      <c r="A461" s="63" t="s">
        <v>124</v>
      </c>
      <c r="B461" s="63" t="s">
        <v>756</v>
      </c>
      <c r="C461" s="93" t="s">
        <v>44</v>
      </c>
      <c r="D461" s="64">
        <v>38</v>
      </c>
      <c r="E461" s="64">
        <v>1</v>
      </c>
      <c r="F461" s="63"/>
      <c r="G461" s="64">
        <v>9</v>
      </c>
      <c r="H461" s="65">
        <v>1.2</v>
      </c>
    </row>
    <row r="462" spans="1:8" x14ac:dyDescent="0.25">
      <c r="A462" s="63" t="s">
        <v>387</v>
      </c>
      <c r="B462" s="63" t="s">
        <v>542</v>
      </c>
      <c r="C462" s="93" t="s">
        <v>53</v>
      </c>
      <c r="D462" s="64">
        <v>70</v>
      </c>
      <c r="E462" s="64">
        <v>2</v>
      </c>
      <c r="F462" s="64">
        <v>1</v>
      </c>
      <c r="G462" s="64">
        <v>22</v>
      </c>
      <c r="H462" s="65">
        <v>11.3</v>
      </c>
    </row>
    <row r="463" spans="1:8" x14ac:dyDescent="0.25">
      <c r="A463" s="63" t="s">
        <v>387</v>
      </c>
      <c r="B463" s="63" t="s">
        <v>49</v>
      </c>
      <c r="C463" s="93" t="s">
        <v>44</v>
      </c>
      <c r="D463" s="64">
        <v>92</v>
      </c>
      <c r="E463" s="64">
        <v>4</v>
      </c>
      <c r="F463" s="64">
        <v>1</v>
      </c>
      <c r="G463" s="64">
        <v>27</v>
      </c>
      <c r="H463" s="65">
        <v>11.8</v>
      </c>
    </row>
    <row r="464" spans="1:8" x14ac:dyDescent="0.25">
      <c r="A464" s="63" t="s">
        <v>387</v>
      </c>
      <c r="B464" s="63" t="s">
        <v>543</v>
      </c>
      <c r="C464" s="93" t="s">
        <v>173</v>
      </c>
      <c r="D464" s="64">
        <v>173</v>
      </c>
      <c r="E464" s="64">
        <v>4</v>
      </c>
      <c r="F464" s="64">
        <v>3</v>
      </c>
      <c r="G464" s="64">
        <v>34</v>
      </c>
      <c r="H464" s="65">
        <v>3</v>
      </c>
    </row>
    <row r="465" spans="1:8" x14ac:dyDescent="0.25">
      <c r="A465" s="63" t="s">
        <v>387</v>
      </c>
      <c r="B465" s="63" t="s">
        <v>544</v>
      </c>
      <c r="C465" s="93" t="s">
        <v>42</v>
      </c>
      <c r="D465" s="64">
        <v>139</v>
      </c>
      <c r="E465" s="64">
        <v>2</v>
      </c>
      <c r="F465" s="64">
        <v>1</v>
      </c>
      <c r="G465" s="64">
        <v>30</v>
      </c>
      <c r="H465" s="65">
        <v>1.1000000000000001</v>
      </c>
    </row>
    <row r="466" spans="1:8" x14ac:dyDescent="0.25">
      <c r="A466" s="63" t="s">
        <v>387</v>
      </c>
      <c r="B466" s="63" t="s">
        <v>30</v>
      </c>
      <c r="C466" s="94">
        <v>1</v>
      </c>
      <c r="D466" s="64">
        <v>195</v>
      </c>
      <c r="E466" s="64">
        <v>7</v>
      </c>
      <c r="F466" s="64">
        <v>1</v>
      </c>
      <c r="G466" s="64">
        <v>38</v>
      </c>
      <c r="H466" s="65">
        <v>1.6</v>
      </c>
    </row>
    <row r="467" spans="1:8" x14ac:dyDescent="0.25">
      <c r="A467" s="63" t="s">
        <v>387</v>
      </c>
      <c r="B467" s="63" t="s">
        <v>489</v>
      </c>
      <c r="C467" s="93" t="s">
        <v>7</v>
      </c>
      <c r="D467" s="64">
        <v>84</v>
      </c>
      <c r="E467" s="64">
        <v>2</v>
      </c>
      <c r="F467" s="63"/>
      <c r="G467" s="64">
        <v>19</v>
      </c>
      <c r="H467" s="63">
        <v>0.5</v>
      </c>
    </row>
    <row r="468" spans="1:8" x14ac:dyDescent="0.25">
      <c r="A468" s="63" t="s">
        <v>387</v>
      </c>
      <c r="B468" s="63" t="s">
        <v>523</v>
      </c>
      <c r="C468" s="93" t="s">
        <v>44</v>
      </c>
      <c r="D468" s="64">
        <v>102</v>
      </c>
      <c r="E468" s="64">
        <v>2</v>
      </c>
      <c r="F468" s="63"/>
      <c r="G468" s="64">
        <v>23</v>
      </c>
      <c r="H468" s="65">
        <v>2</v>
      </c>
    </row>
    <row r="469" spans="1:8" x14ac:dyDescent="0.25">
      <c r="A469" s="63" t="s">
        <v>387</v>
      </c>
      <c r="B469" s="63" t="s">
        <v>545</v>
      </c>
      <c r="C469" s="93" t="s">
        <v>42</v>
      </c>
      <c r="D469" s="64">
        <v>185</v>
      </c>
      <c r="E469" s="64">
        <v>5</v>
      </c>
      <c r="F469" s="64">
        <v>1</v>
      </c>
      <c r="G469" s="64">
        <v>41</v>
      </c>
      <c r="H469" s="65">
        <v>7.4</v>
      </c>
    </row>
    <row r="470" spans="1:8" x14ac:dyDescent="0.25">
      <c r="A470" s="63" t="s">
        <v>387</v>
      </c>
      <c r="B470" s="63" t="s">
        <v>36</v>
      </c>
      <c r="C470" s="94">
        <v>1</v>
      </c>
      <c r="D470" s="64">
        <v>41</v>
      </c>
      <c r="E470" s="64">
        <v>1</v>
      </c>
      <c r="F470" s="64">
        <v>1</v>
      </c>
      <c r="G470" s="64">
        <v>7</v>
      </c>
      <c r="H470" s="63">
        <v>0.3</v>
      </c>
    </row>
    <row r="471" spans="1:8" x14ac:dyDescent="0.25">
      <c r="A471" s="63" t="s">
        <v>387</v>
      </c>
      <c r="B471" s="63" t="s">
        <v>508</v>
      </c>
      <c r="C471" s="93" t="s">
        <v>44</v>
      </c>
      <c r="D471" s="64">
        <v>188</v>
      </c>
      <c r="E471" s="64">
        <v>3</v>
      </c>
      <c r="F471" s="64">
        <v>9</v>
      </c>
      <c r="G471" s="64">
        <v>23</v>
      </c>
      <c r="H471" s="65">
        <v>3.1</v>
      </c>
    </row>
    <row r="472" spans="1:8" x14ac:dyDescent="0.25">
      <c r="A472" s="63" t="s">
        <v>387</v>
      </c>
      <c r="B472" s="63" t="s">
        <v>490</v>
      </c>
      <c r="C472" s="93" t="s">
        <v>3</v>
      </c>
      <c r="D472" s="64">
        <v>96</v>
      </c>
      <c r="E472" s="64">
        <v>3</v>
      </c>
      <c r="F472" s="64">
        <v>1</v>
      </c>
      <c r="G472" s="64">
        <v>18</v>
      </c>
      <c r="H472" s="65">
        <v>1.1000000000000001</v>
      </c>
    </row>
    <row r="473" spans="1:8" x14ac:dyDescent="0.25">
      <c r="A473" s="63" t="s">
        <v>387</v>
      </c>
      <c r="B473" s="63" t="s">
        <v>491</v>
      </c>
      <c r="C473" s="93" t="s">
        <v>3</v>
      </c>
      <c r="D473" s="64">
        <v>95</v>
      </c>
      <c r="E473" s="64">
        <v>3</v>
      </c>
      <c r="F473" s="64">
        <v>1</v>
      </c>
      <c r="G473" s="64">
        <v>18</v>
      </c>
      <c r="H473" s="63">
        <v>0.9</v>
      </c>
    </row>
    <row r="474" spans="1:8" x14ac:dyDescent="0.25">
      <c r="A474" s="63" t="s">
        <v>387</v>
      </c>
      <c r="B474" s="63" t="s">
        <v>31</v>
      </c>
      <c r="C474" s="93" t="s">
        <v>3</v>
      </c>
      <c r="D474" s="64">
        <v>88</v>
      </c>
      <c r="E474" s="64">
        <v>4</v>
      </c>
      <c r="F474" s="64">
        <v>1</v>
      </c>
      <c r="G474" s="64">
        <v>16</v>
      </c>
      <c r="H474" s="65">
        <v>2.2000000000000002</v>
      </c>
    </row>
    <row r="475" spans="1:8" x14ac:dyDescent="0.25">
      <c r="A475" s="63" t="s">
        <v>387</v>
      </c>
      <c r="B475" s="63" t="s">
        <v>492</v>
      </c>
      <c r="C475" s="93" t="s">
        <v>106</v>
      </c>
      <c r="D475" s="64">
        <v>192</v>
      </c>
      <c r="E475" s="64">
        <v>7</v>
      </c>
      <c r="F475" s="64">
        <v>2</v>
      </c>
      <c r="G475" s="64">
        <v>36</v>
      </c>
      <c r="H475" s="65">
        <v>1.4</v>
      </c>
    </row>
    <row r="476" spans="1:8" x14ac:dyDescent="0.25">
      <c r="A476" s="63" t="s">
        <v>387</v>
      </c>
      <c r="B476" s="63" t="s">
        <v>493</v>
      </c>
      <c r="C476" s="93" t="s">
        <v>3</v>
      </c>
      <c r="D476" s="64">
        <v>94</v>
      </c>
      <c r="E476" s="64">
        <v>3</v>
      </c>
      <c r="F476" s="64">
        <v>2</v>
      </c>
      <c r="G476" s="64">
        <v>17</v>
      </c>
      <c r="H476" s="65">
        <v>1.4</v>
      </c>
    </row>
    <row r="477" spans="1:8" x14ac:dyDescent="0.25">
      <c r="A477" s="63" t="s">
        <v>387</v>
      </c>
      <c r="B477" s="63" t="s">
        <v>494</v>
      </c>
      <c r="C477" s="94">
        <v>1</v>
      </c>
      <c r="D477" s="64">
        <v>165</v>
      </c>
      <c r="E477" s="64">
        <v>5</v>
      </c>
      <c r="F477" s="64">
        <v>1</v>
      </c>
      <c r="G477" s="64">
        <v>33</v>
      </c>
      <c r="H477" s="65">
        <v>1.3</v>
      </c>
    </row>
    <row r="478" spans="1:8" x14ac:dyDescent="0.25">
      <c r="A478" s="63" t="s">
        <v>387</v>
      </c>
      <c r="B478" s="63" t="s">
        <v>495</v>
      </c>
      <c r="C478" s="94">
        <v>1</v>
      </c>
      <c r="D478" s="64">
        <v>170</v>
      </c>
      <c r="E478" s="64">
        <v>6</v>
      </c>
      <c r="F478" s="64">
        <v>2</v>
      </c>
      <c r="G478" s="64">
        <v>35</v>
      </c>
      <c r="H478" s="65">
        <v>4.7</v>
      </c>
    </row>
    <row r="479" spans="1:8" x14ac:dyDescent="0.25">
      <c r="A479" s="63" t="s">
        <v>387</v>
      </c>
      <c r="B479" s="63" t="s">
        <v>496</v>
      </c>
      <c r="C479" s="93" t="s">
        <v>3</v>
      </c>
      <c r="D479" s="64">
        <v>88</v>
      </c>
      <c r="E479" s="64">
        <v>3</v>
      </c>
      <c r="F479" s="64">
        <v>1</v>
      </c>
      <c r="G479" s="64">
        <v>17</v>
      </c>
      <c r="H479" s="65">
        <v>2.2999999999999998</v>
      </c>
    </row>
    <row r="480" spans="1:8" x14ac:dyDescent="0.25">
      <c r="A480" s="63" t="s">
        <v>387</v>
      </c>
      <c r="B480" s="63" t="s">
        <v>497</v>
      </c>
      <c r="C480" s="93" t="s">
        <v>3</v>
      </c>
      <c r="D480" s="64">
        <v>96</v>
      </c>
      <c r="E480" s="64">
        <v>3</v>
      </c>
      <c r="F480" s="64">
        <v>2</v>
      </c>
      <c r="G480" s="64">
        <v>18</v>
      </c>
      <c r="H480" s="65">
        <v>1.5</v>
      </c>
    </row>
    <row r="481" spans="1:8" x14ac:dyDescent="0.25">
      <c r="A481" s="63" t="s">
        <v>387</v>
      </c>
      <c r="B481" s="63" t="s">
        <v>498</v>
      </c>
      <c r="C481" s="93" t="s">
        <v>3</v>
      </c>
      <c r="D481" s="64">
        <v>91</v>
      </c>
      <c r="E481" s="64">
        <v>3</v>
      </c>
      <c r="F481" s="64">
        <v>1</v>
      </c>
      <c r="G481" s="64">
        <v>17</v>
      </c>
      <c r="H481" s="65">
        <v>2</v>
      </c>
    </row>
    <row r="482" spans="1:8" x14ac:dyDescent="0.25">
      <c r="A482" s="63" t="s">
        <v>387</v>
      </c>
      <c r="B482" s="63" t="s">
        <v>499</v>
      </c>
      <c r="C482" s="93" t="s">
        <v>3</v>
      </c>
      <c r="D482" s="64">
        <v>72</v>
      </c>
      <c r="E482" s="64">
        <v>3</v>
      </c>
      <c r="F482" s="64">
        <v>1</v>
      </c>
      <c r="G482" s="64">
        <v>16</v>
      </c>
      <c r="H482" s="65">
        <v>3.4</v>
      </c>
    </row>
    <row r="483" spans="1:8" x14ac:dyDescent="0.25">
      <c r="A483" s="63" t="s">
        <v>387</v>
      </c>
      <c r="B483" s="63" t="s">
        <v>32</v>
      </c>
      <c r="C483" s="93" t="s">
        <v>3</v>
      </c>
      <c r="D483" s="64">
        <v>93</v>
      </c>
      <c r="E483" s="64">
        <v>3</v>
      </c>
      <c r="F483" s="64">
        <v>1</v>
      </c>
      <c r="G483" s="64">
        <v>18</v>
      </c>
      <c r="H483" s="63">
        <v>0.8</v>
      </c>
    </row>
    <row r="484" spans="1:8" x14ac:dyDescent="0.25">
      <c r="A484" s="63" t="s">
        <v>387</v>
      </c>
      <c r="B484" s="63" t="s">
        <v>500</v>
      </c>
      <c r="C484" s="93" t="s">
        <v>3</v>
      </c>
      <c r="D484" s="64">
        <v>100</v>
      </c>
      <c r="E484" s="64">
        <v>3</v>
      </c>
      <c r="F484" s="64">
        <v>2</v>
      </c>
      <c r="G484" s="64">
        <v>17</v>
      </c>
      <c r="H484" s="63">
        <v>0.7</v>
      </c>
    </row>
    <row r="485" spans="1:8" x14ac:dyDescent="0.25">
      <c r="A485" s="63" t="s">
        <v>387</v>
      </c>
      <c r="B485" s="63" t="s">
        <v>33</v>
      </c>
      <c r="C485" s="93" t="s">
        <v>3</v>
      </c>
      <c r="D485" s="64">
        <v>86</v>
      </c>
      <c r="E485" s="64">
        <v>3</v>
      </c>
      <c r="F485" s="64">
        <v>1</v>
      </c>
      <c r="G485" s="64">
        <v>16</v>
      </c>
      <c r="H485" s="65">
        <v>2.4</v>
      </c>
    </row>
    <row r="486" spans="1:8" x14ac:dyDescent="0.25">
      <c r="A486" s="63" t="s">
        <v>387</v>
      </c>
      <c r="B486" s="63" t="s">
        <v>501</v>
      </c>
      <c r="C486" s="93" t="s">
        <v>3</v>
      </c>
      <c r="D486" s="64">
        <v>97</v>
      </c>
      <c r="E486" s="64">
        <v>3</v>
      </c>
      <c r="F486" s="64">
        <v>2</v>
      </c>
      <c r="G486" s="64">
        <v>18</v>
      </c>
      <c r="H486" s="65">
        <v>2.1</v>
      </c>
    </row>
    <row r="487" spans="1:8" x14ac:dyDescent="0.25">
      <c r="A487" s="63" t="s">
        <v>387</v>
      </c>
      <c r="B487" s="63" t="s">
        <v>524</v>
      </c>
      <c r="C487" s="93" t="s">
        <v>44</v>
      </c>
      <c r="D487" s="64">
        <v>80</v>
      </c>
      <c r="E487" s="64">
        <v>3</v>
      </c>
      <c r="F487" s="63"/>
      <c r="G487" s="64">
        <v>18</v>
      </c>
      <c r="H487" s="65">
        <v>2.7</v>
      </c>
    </row>
    <row r="488" spans="1:8" x14ac:dyDescent="0.25">
      <c r="A488" s="63" t="s">
        <v>387</v>
      </c>
      <c r="B488" s="63" t="s">
        <v>546</v>
      </c>
      <c r="C488" s="93" t="s">
        <v>173</v>
      </c>
      <c r="D488" s="64">
        <v>108</v>
      </c>
      <c r="E488" s="64">
        <v>1</v>
      </c>
      <c r="F488" s="64">
        <v>1</v>
      </c>
      <c r="G488" s="64">
        <v>23</v>
      </c>
      <c r="H488" s="63">
        <v>0.7</v>
      </c>
    </row>
    <row r="489" spans="1:8" x14ac:dyDescent="0.25">
      <c r="A489" s="63" t="s">
        <v>387</v>
      </c>
      <c r="B489" s="63" t="s">
        <v>547</v>
      </c>
      <c r="C489" s="93" t="s">
        <v>42</v>
      </c>
      <c r="D489" s="64">
        <v>134</v>
      </c>
      <c r="E489" s="64">
        <v>3</v>
      </c>
      <c r="F489" s="64">
        <v>1</v>
      </c>
      <c r="G489" s="64">
        <v>28</v>
      </c>
      <c r="H489" s="65">
        <v>2.1</v>
      </c>
    </row>
    <row r="490" spans="1:8" x14ac:dyDescent="0.25">
      <c r="A490" s="63" t="s">
        <v>387</v>
      </c>
      <c r="B490" s="63" t="s">
        <v>50</v>
      </c>
      <c r="C490" s="93" t="s">
        <v>42</v>
      </c>
      <c r="D490" s="64">
        <v>95</v>
      </c>
      <c r="E490" s="64">
        <v>3</v>
      </c>
      <c r="F490" s="64">
        <v>2</v>
      </c>
      <c r="G490" s="64">
        <v>18</v>
      </c>
      <c r="H490" s="65">
        <v>2.2000000000000002</v>
      </c>
    </row>
    <row r="491" spans="1:8" x14ac:dyDescent="0.25">
      <c r="A491" s="63" t="s">
        <v>387</v>
      </c>
      <c r="B491" s="63" t="s">
        <v>56</v>
      </c>
      <c r="C491" s="94">
        <v>15</v>
      </c>
      <c r="D491" s="64">
        <v>75</v>
      </c>
      <c r="E491" s="64">
        <v>2</v>
      </c>
      <c r="F491" s="64">
        <v>4</v>
      </c>
      <c r="G491" s="64">
        <v>9</v>
      </c>
      <c r="H491" s="63">
        <v>0.4</v>
      </c>
    </row>
    <row r="492" spans="1:8" x14ac:dyDescent="0.25">
      <c r="A492" s="63" t="s">
        <v>387</v>
      </c>
      <c r="B492" s="63" t="s">
        <v>475</v>
      </c>
      <c r="C492" s="93" t="s">
        <v>44</v>
      </c>
      <c r="D492" s="64">
        <v>188</v>
      </c>
      <c r="E492" s="64">
        <v>11</v>
      </c>
      <c r="F492" s="64">
        <v>3</v>
      </c>
      <c r="G492" s="64">
        <v>28</v>
      </c>
      <c r="H492" s="65">
        <v>5.2</v>
      </c>
    </row>
    <row r="493" spans="1:8" x14ac:dyDescent="0.25">
      <c r="A493" s="63" t="s">
        <v>387</v>
      </c>
      <c r="B493" s="63" t="s">
        <v>548</v>
      </c>
      <c r="C493" s="93" t="s">
        <v>173</v>
      </c>
      <c r="D493" s="64">
        <v>123</v>
      </c>
      <c r="E493" s="64">
        <v>1</v>
      </c>
      <c r="F493" s="64">
        <v>3</v>
      </c>
      <c r="G493" s="64">
        <v>22</v>
      </c>
      <c r="H493" s="65">
        <v>1</v>
      </c>
    </row>
    <row r="494" spans="1:8" x14ac:dyDescent="0.25">
      <c r="A494" s="63" t="s">
        <v>387</v>
      </c>
      <c r="B494" s="63" t="s">
        <v>549</v>
      </c>
      <c r="C494" s="93" t="s">
        <v>42</v>
      </c>
      <c r="D494" s="64">
        <v>124</v>
      </c>
      <c r="E494" s="64">
        <v>3</v>
      </c>
      <c r="F494" s="64">
        <v>2</v>
      </c>
      <c r="G494" s="64">
        <v>30</v>
      </c>
      <c r="H494" s="65">
        <v>6.1</v>
      </c>
    </row>
    <row r="495" spans="1:8" x14ac:dyDescent="0.25">
      <c r="A495" s="63" t="s">
        <v>387</v>
      </c>
      <c r="B495" s="63" t="s">
        <v>51</v>
      </c>
      <c r="C495" s="93" t="s">
        <v>42</v>
      </c>
      <c r="D495" s="64">
        <v>103</v>
      </c>
      <c r="E495" s="64">
        <v>2</v>
      </c>
      <c r="F495" s="63"/>
      <c r="G495" s="64">
        <v>23</v>
      </c>
      <c r="H495" s="63">
        <v>0.7</v>
      </c>
    </row>
    <row r="496" spans="1:8" x14ac:dyDescent="0.25">
      <c r="A496" s="63" t="s">
        <v>387</v>
      </c>
      <c r="B496" s="63" t="s">
        <v>550</v>
      </c>
      <c r="C496" s="93" t="s">
        <v>42</v>
      </c>
      <c r="D496" s="64">
        <v>130</v>
      </c>
      <c r="E496" s="64">
        <v>1</v>
      </c>
      <c r="F496" s="63"/>
      <c r="G496" s="64">
        <v>30</v>
      </c>
      <c r="H496" s="63">
        <v>0.4</v>
      </c>
    </row>
    <row r="497" spans="1:8" x14ac:dyDescent="0.25">
      <c r="A497" s="63" t="s">
        <v>387</v>
      </c>
      <c r="B497" s="63" t="s">
        <v>476</v>
      </c>
      <c r="C497" s="93" t="s">
        <v>44</v>
      </c>
      <c r="D497" s="64">
        <v>267</v>
      </c>
      <c r="E497" s="64">
        <v>6</v>
      </c>
      <c r="F497" s="64">
        <v>1</v>
      </c>
      <c r="G497" s="64">
        <v>57</v>
      </c>
      <c r="H497" s="65">
        <v>5.4</v>
      </c>
    </row>
    <row r="498" spans="1:8" x14ac:dyDescent="0.25">
      <c r="A498" s="63" t="s">
        <v>387</v>
      </c>
      <c r="B498" s="63" t="s">
        <v>525</v>
      </c>
      <c r="C498" s="93" t="s">
        <v>44</v>
      </c>
      <c r="D498" s="64">
        <v>93</v>
      </c>
      <c r="E498" s="64">
        <v>3</v>
      </c>
      <c r="F498" s="63"/>
      <c r="G498" s="64">
        <v>19</v>
      </c>
      <c r="H498" s="63">
        <v>0.7</v>
      </c>
    </row>
    <row r="499" spans="1:8" x14ac:dyDescent="0.25">
      <c r="A499" s="63" t="s">
        <v>387</v>
      </c>
      <c r="B499" s="63" t="s">
        <v>537</v>
      </c>
      <c r="C499" s="93" t="s">
        <v>173</v>
      </c>
      <c r="D499" s="64">
        <v>46</v>
      </c>
      <c r="E499" s="64">
        <v>2</v>
      </c>
      <c r="F499" s="63"/>
      <c r="G499" s="64">
        <v>9</v>
      </c>
      <c r="H499" s="63">
        <v>0.7</v>
      </c>
    </row>
    <row r="500" spans="1:8" x14ac:dyDescent="0.25">
      <c r="A500" s="63" t="s">
        <v>387</v>
      </c>
      <c r="B500" s="63" t="s">
        <v>509</v>
      </c>
      <c r="C500" s="93" t="s">
        <v>102</v>
      </c>
      <c r="D500" s="64">
        <v>31</v>
      </c>
      <c r="E500" s="64">
        <v>1</v>
      </c>
      <c r="F500" s="64">
        <v>1</v>
      </c>
      <c r="G500" s="64">
        <v>6</v>
      </c>
      <c r="H500" s="63">
        <v>0.4</v>
      </c>
    </row>
    <row r="501" spans="1:8" x14ac:dyDescent="0.25">
      <c r="A501" s="63" t="s">
        <v>387</v>
      </c>
      <c r="B501" s="63" t="s">
        <v>510</v>
      </c>
      <c r="C501" s="93" t="s">
        <v>511</v>
      </c>
      <c r="D501" s="64">
        <v>69</v>
      </c>
      <c r="E501" s="64">
        <v>1</v>
      </c>
      <c r="F501" s="64">
        <v>4</v>
      </c>
      <c r="G501" s="64">
        <v>8</v>
      </c>
      <c r="H501" s="63">
        <v>0.3</v>
      </c>
    </row>
    <row r="502" spans="1:8" x14ac:dyDescent="0.25">
      <c r="A502" s="63" t="s">
        <v>387</v>
      </c>
      <c r="B502" s="63" t="s">
        <v>502</v>
      </c>
      <c r="C502" s="94">
        <v>1</v>
      </c>
      <c r="D502" s="64">
        <v>133</v>
      </c>
      <c r="E502" s="64">
        <v>4</v>
      </c>
      <c r="F502" s="64">
        <v>1</v>
      </c>
      <c r="G502" s="64">
        <v>26</v>
      </c>
      <c r="H502" s="65">
        <v>1.5</v>
      </c>
    </row>
    <row r="503" spans="1:8" x14ac:dyDescent="0.25">
      <c r="A503" s="63" t="s">
        <v>387</v>
      </c>
      <c r="B503" s="63" t="s">
        <v>503</v>
      </c>
      <c r="C503" s="94">
        <v>1</v>
      </c>
      <c r="D503" s="64">
        <v>126</v>
      </c>
      <c r="E503" s="64">
        <v>5</v>
      </c>
      <c r="F503" s="64">
        <v>1</v>
      </c>
      <c r="G503" s="64">
        <v>25</v>
      </c>
      <c r="H503" s="65">
        <v>2.6</v>
      </c>
    </row>
    <row r="504" spans="1:8" x14ac:dyDescent="0.25">
      <c r="A504" s="63" t="s">
        <v>387</v>
      </c>
      <c r="B504" s="63" t="s">
        <v>551</v>
      </c>
      <c r="C504" s="93" t="s">
        <v>44</v>
      </c>
      <c r="D504" s="64">
        <v>79</v>
      </c>
      <c r="E504" s="64">
        <v>3</v>
      </c>
      <c r="F504" s="64">
        <v>1</v>
      </c>
      <c r="G504" s="64">
        <v>24</v>
      </c>
      <c r="H504" s="65">
        <v>14.1</v>
      </c>
    </row>
    <row r="505" spans="1:8" x14ac:dyDescent="0.25">
      <c r="A505" s="63" t="s">
        <v>387</v>
      </c>
      <c r="B505" s="63" t="s">
        <v>513</v>
      </c>
      <c r="C505" s="93" t="s">
        <v>3</v>
      </c>
      <c r="D505" s="64">
        <v>126</v>
      </c>
      <c r="E505" s="64">
        <v>4</v>
      </c>
      <c r="F505" s="64">
        <v>4</v>
      </c>
      <c r="G505" s="64">
        <v>19</v>
      </c>
      <c r="H505" s="63">
        <v>0.6</v>
      </c>
    </row>
    <row r="506" spans="1:8" x14ac:dyDescent="0.25">
      <c r="A506" s="63" t="s">
        <v>387</v>
      </c>
      <c r="B506" s="63" t="s">
        <v>514</v>
      </c>
      <c r="C506" s="93" t="s">
        <v>3</v>
      </c>
      <c r="D506" s="64">
        <v>149</v>
      </c>
      <c r="E506" s="64">
        <v>5</v>
      </c>
      <c r="F506" s="64">
        <v>7</v>
      </c>
      <c r="G506" s="64">
        <v>16</v>
      </c>
      <c r="H506" s="63">
        <v>0.7</v>
      </c>
    </row>
    <row r="507" spans="1:8" x14ac:dyDescent="0.25">
      <c r="A507" s="63" t="s">
        <v>387</v>
      </c>
      <c r="B507" s="63" t="s">
        <v>552</v>
      </c>
      <c r="C507" s="93" t="s">
        <v>42</v>
      </c>
      <c r="D507" s="64">
        <v>116</v>
      </c>
      <c r="E507" s="64">
        <v>1</v>
      </c>
      <c r="F507" s="64">
        <v>1</v>
      </c>
      <c r="G507" s="64">
        <v>26</v>
      </c>
      <c r="H507" s="63">
        <v>0.6</v>
      </c>
    </row>
    <row r="508" spans="1:8" x14ac:dyDescent="0.25">
      <c r="A508" s="63" t="s">
        <v>387</v>
      </c>
      <c r="B508" s="63" t="s">
        <v>553</v>
      </c>
      <c r="C508" s="93" t="s">
        <v>42</v>
      </c>
      <c r="D508" s="64">
        <v>142</v>
      </c>
      <c r="E508" s="64">
        <v>2</v>
      </c>
      <c r="F508" s="63"/>
      <c r="G508" s="64">
        <v>33</v>
      </c>
      <c r="H508" s="63">
        <v>0.6</v>
      </c>
    </row>
    <row r="509" spans="1:8" x14ac:dyDescent="0.25">
      <c r="A509" s="63" t="s">
        <v>387</v>
      </c>
      <c r="B509" s="63" t="s">
        <v>554</v>
      </c>
      <c r="C509" s="93" t="s">
        <v>44</v>
      </c>
      <c r="D509" s="64">
        <v>93</v>
      </c>
      <c r="E509" s="64">
        <v>3</v>
      </c>
      <c r="F509" s="64">
        <v>1</v>
      </c>
      <c r="G509" s="64">
        <v>22</v>
      </c>
      <c r="H509" s="65">
        <v>4.3</v>
      </c>
    </row>
    <row r="510" spans="1:8" x14ac:dyDescent="0.25">
      <c r="A510" s="63" t="s">
        <v>387</v>
      </c>
      <c r="B510" s="63" t="s">
        <v>504</v>
      </c>
      <c r="C510" s="94">
        <v>1</v>
      </c>
      <c r="D510" s="64">
        <v>122</v>
      </c>
      <c r="E510" s="64">
        <v>2</v>
      </c>
      <c r="F510" s="64">
        <v>5</v>
      </c>
      <c r="G510" s="64">
        <v>18</v>
      </c>
      <c r="H510" s="65">
        <v>1</v>
      </c>
    </row>
    <row r="511" spans="1:8" x14ac:dyDescent="0.25">
      <c r="A511" s="63" t="s">
        <v>387</v>
      </c>
      <c r="B511" s="63" t="s">
        <v>555</v>
      </c>
      <c r="C511" s="93" t="s">
        <v>44</v>
      </c>
      <c r="D511" s="64">
        <v>226</v>
      </c>
      <c r="E511" s="64">
        <v>5</v>
      </c>
      <c r="F511" s="64">
        <v>3</v>
      </c>
      <c r="G511" s="64">
        <v>46</v>
      </c>
      <c r="H511" s="65">
        <v>3.5</v>
      </c>
    </row>
    <row r="512" spans="1:8" x14ac:dyDescent="0.25">
      <c r="A512" s="63" t="s">
        <v>387</v>
      </c>
      <c r="B512" s="63" t="s">
        <v>556</v>
      </c>
      <c r="C512" s="93" t="s">
        <v>44</v>
      </c>
      <c r="D512" s="64">
        <v>245</v>
      </c>
      <c r="E512" s="64">
        <v>5</v>
      </c>
      <c r="F512" s="64">
        <v>8</v>
      </c>
      <c r="G512" s="64">
        <v>41</v>
      </c>
      <c r="H512" s="65">
        <v>5.3</v>
      </c>
    </row>
    <row r="513" spans="1:8" x14ac:dyDescent="0.25">
      <c r="A513" s="63" t="s">
        <v>387</v>
      </c>
      <c r="B513" s="63" t="s">
        <v>557</v>
      </c>
      <c r="C513" s="93" t="s">
        <v>44</v>
      </c>
      <c r="D513" s="64">
        <v>208</v>
      </c>
      <c r="E513" s="64">
        <v>6</v>
      </c>
      <c r="F513" s="64">
        <v>1</v>
      </c>
      <c r="G513" s="64">
        <v>46</v>
      </c>
      <c r="H513" s="65">
        <v>6</v>
      </c>
    </row>
    <row r="514" spans="1:8" x14ac:dyDescent="0.25">
      <c r="A514" s="63" t="s">
        <v>387</v>
      </c>
      <c r="B514" s="63" t="s">
        <v>558</v>
      </c>
      <c r="C514" s="93" t="s">
        <v>44</v>
      </c>
      <c r="D514" s="64">
        <v>218</v>
      </c>
      <c r="E514" s="64">
        <v>5</v>
      </c>
      <c r="F514" s="64">
        <v>9</v>
      </c>
      <c r="G514" s="64">
        <v>31</v>
      </c>
      <c r="H514" s="65">
        <v>3.3</v>
      </c>
    </row>
    <row r="515" spans="1:8" x14ac:dyDescent="0.25">
      <c r="A515" s="63" t="s">
        <v>387</v>
      </c>
      <c r="B515" s="63" t="s">
        <v>559</v>
      </c>
      <c r="C515" s="93" t="s">
        <v>42</v>
      </c>
      <c r="D515" s="64">
        <v>92</v>
      </c>
      <c r="E515" s="64">
        <v>1</v>
      </c>
      <c r="F515" s="63"/>
      <c r="G515" s="64">
        <v>21</v>
      </c>
      <c r="H515" s="63">
        <v>0.2</v>
      </c>
    </row>
    <row r="516" spans="1:8" x14ac:dyDescent="0.25">
      <c r="A516" s="63" t="s">
        <v>387</v>
      </c>
      <c r="B516" s="63" t="s">
        <v>560</v>
      </c>
      <c r="C516" s="93" t="s">
        <v>42</v>
      </c>
      <c r="D516" s="64">
        <v>172</v>
      </c>
      <c r="E516" s="64">
        <v>4</v>
      </c>
      <c r="F516" s="64">
        <v>1</v>
      </c>
      <c r="G516" s="64">
        <v>38</v>
      </c>
      <c r="H516" s="65">
        <v>2.2000000000000002</v>
      </c>
    </row>
    <row r="517" spans="1:8" x14ac:dyDescent="0.25">
      <c r="A517" s="63" t="s">
        <v>387</v>
      </c>
      <c r="B517" s="63" t="s">
        <v>561</v>
      </c>
      <c r="C517" s="93" t="s">
        <v>173</v>
      </c>
      <c r="D517" s="64">
        <v>124</v>
      </c>
      <c r="E517" s="64">
        <v>5</v>
      </c>
      <c r="F517" s="64">
        <v>2</v>
      </c>
      <c r="G517" s="64">
        <v>23</v>
      </c>
      <c r="H517" s="65">
        <v>2.9</v>
      </c>
    </row>
    <row r="518" spans="1:8" x14ac:dyDescent="0.25">
      <c r="A518" s="63" t="s">
        <v>387</v>
      </c>
      <c r="B518" s="63" t="s">
        <v>562</v>
      </c>
      <c r="C518" s="93" t="s">
        <v>42</v>
      </c>
      <c r="D518" s="64">
        <v>132</v>
      </c>
      <c r="E518" s="64">
        <v>2</v>
      </c>
      <c r="F518" s="64">
        <v>1</v>
      </c>
      <c r="G518" s="64">
        <v>28</v>
      </c>
      <c r="H518" s="65">
        <v>1.7</v>
      </c>
    </row>
    <row r="519" spans="1:8" x14ac:dyDescent="0.25">
      <c r="A519" s="63" t="s">
        <v>387</v>
      </c>
      <c r="B519" s="63" t="s">
        <v>41</v>
      </c>
      <c r="C519" s="93" t="s">
        <v>42</v>
      </c>
      <c r="D519" s="64">
        <v>209</v>
      </c>
      <c r="E519" s="64">
        <v>7</v>
      </c>
      <c r="F519" s="64">
        <v>1</v>
      </c>
      <c r="G519" s="64">
        <v>42</v>
      </c>
      <c r="H519" s="65">
        <v>1.8</v>
      </c>
    </row>
    <row r="520" spans="1:8" x14ac:dyDescent="0.25">
      <c r="A520" s="63" t="s">
        <v>387</v>
      </c>
      <c r="B520" s="63" t="s">
        <v>512</v>
      </c>
      <c r="C520" s="94">
        <v>1</v>
      </c>
      <c r="D520" s="64">
        <v>112</v>
      </c>
      <c r="E520" s="64">
        <v>3</v>
      </c>
      <c r="F520" s="63"/>
      <c r="G520" s="64">
        <v>24</v>
      </c>
      <c r="H520" s="63">
        <v>0.9</v>
      </c>
    </row>
    <row r="521" spans="1:8" x14ac:dyDescent="0.25">
      <c r="A521" s="63" t="s">
        <v>387</v>
      </c>
      <c r="B521" s="63" t="s">
        <v>57</v>
      </c>
      <c r="C521" s="94">
        <v>2</v>
      </c>
      <c r="D521" s="64">
        <v>39</v>
      </c>
      <c r="E521" s="64">
        <v>1</v>
      </c>
      <c r="F521" s="63"/>
      <c r="G521" s="64">
        <v>8</v>
      </c>
      <c r="H521" s="63">
        <v>0.6</v>
      </c>
    </row>
    <row r="522" spans="1:8" x14ac:dyDescent="0.25">
      <c r="A522" s="63" t="s">
        <v>387</v>
      </c>
      <c r="B522" s="63" t="s">
        <v>58</v>
      </c>
      <c r="C522" s="94">
        <v>2</v>
      </c>
      <c r="D522" s="64">
        <v>109</v>
      </c>
      <c r="E522" s="64">
        <v>2</v>
      </c>
      <c r="F522" s="64">
        <v>4</v>
      </c>
      <c r="G522" s="64">
        <v>17</v>
      </c>
      <c r="H522" s="63">
        <v>0.5</v>
      </c>
    </row>
    <row r="523" spans="1:8" x14ac:dyDescent="0.25">
      <c r="A523" s="63" t="s">
        <v>387</v>
      </c>
      <c r="B523" s="63" t="s">
        <v>563</v>
      </c>
      <c r="C523" s="93" t="s">
        <v>173</v>
      </c>
      <c r="D523" s="64">
        <v>121</v>
      </c>
      <c r="E523" s="64">
        <v>3</v>
      </c>
      <c r="F523" s="64">
        <v>1</v>
      </c>
      <c r="G523" s="64">
        <v>29</v>
      </c>
      <c r="H523" s="65">
        <v>3.6</v>
      </c>
    </row>
    <row r="524" spans="1:8" x14ac:dyDescent="0.25">
      <c r="A524" s="63" t="s">
        <v>387</v>
      </c>
      <c r="B524" s="63" t="s">
        <v>52</v>
      </c>
      <c r="C524" s="93" t="s">
        <v>53</v>
      </c>
      <c r="D524" s="64">
        <v>144</v>
      </c>
      <c r="E524" s="64">
        <v>5</v>
      </c>
      <c r="F524" s="64">
        <v>2</v>
      </c>
      <c r="G524" s="64">
        <v>28</v>
      </c>
      <c r="H524" s="65">
        <v>3.5</v>
      </c>
    </row>
    <row r="525" spans="1:8" x14ac:dyDescent="0.25">
      <c r="A525" s="63" t="s">
        <v>387</v>
      </c>
      <c r="B525" s="63" t="s">
        <v>564</v>
      </c>
      <c r="C525" s="93" t="s">
        <v>42</v>
      </c>
      <c r="D525" s="64">
        <v>120</v>
      </c>
      <c r="E525" s="64">
        <v>1</v>
      </c>
      <c r="F525" s="64">
        <v>1</v>
      </c>
      <c r="G525" s="64">
        <v>27</v>
      </c>
      <c r="H525" s="63">
        <v>0.6</v>
      </c>
    </row>
    <row r="526" spans="1:8" x14ac:dyDescent="0.25">
      <c r="A526" s="63" t="s">
        <v>387</v>
      </c>
      <c r="B526" s="63" t="s">
        <v>527</v>
      </c>
      <c r="C526" s="93" t="s">
        <v>102</v>
      </c>
      <c r="D526" s="64">
        <v>60</v>
      </c>
      <c r="E526" s="64">
        <v>1</v>
      </c>
      <c r="F526" s="64">
        <v>4</v>
      </c>
      <c r="G526" s="64">
        <v>7</v>
      </c>
      <c r="H526" s="63">
        <v>0.4</v>
      </c>
    </row>
    <row r="527" spans="1:8" x14ac:dyDescent="0.25">
      <c r="A527" s="63" t="s">
        <v>387</v>
      </c>
      <c r="B527" s="63" t="s">
        <v>528</v>
      </c>
      <c r="C527" s="93" t="s">
        <v>42</v>
      </c>
      <c r="D527" s="64">
        <v>225</v>
      </c>
      <c r="E527" s="64">
        <v>8</v>
      </c>
      <c r="F527" s="64">
        <v>2</v>
      </c>
      <c r="G527" s="64">
        <v>42</v>
      </c>
      <c r="H527" s="65">
        <v>1.9</v>
      </c>
    </row>
    <row r="528" spans="1:8" x14ac:dyDescent="0.25">
      <c r="A528" s="63" t="s">
        <v>387</v>
      </c>
      <c r="B528" s="63" t="s">
        <v>538</v>
      </c>
      <c r="C528" s="93" t="s">
        <v>173</v>
      </c>
      <c r="D528" s="64">
        <v>73</v>
      </c>
      <c r="E528" s="64">
        <v>3</v>
      </c>
      <c r="F528" s="64">
        <v>1</v>
      </c>
      <c r="G528" s="64">
        <v>12</v>
      </c>
      <c r="H528" s="65">
        <v>3.4</v>
      </c>
    </row>
    <row r="529" spans="1:8" x14ac:dyDescent="0.25">
      <c r="A529" s="63" t="s">
        <v>387</v>
      </c>
      <c r="B529" s="63" t="s">
        <v>477</v>
      </c>
      <c r="C529" s="93" t="s">
        <v>44</v>
      </c>
      <c r="D529" s="64">
        <v>122</v>
      </c>
      <c r="E529" s="64">
        <v>9</v>
      </c>
      <c r="F529" s="64">
        <v>3</v>
      </c>
      <c r="G529" s="64">
        <v>33</v>
      </c>
      <c r="H529" s="65">
        <v>5.2</v>
      </c>
    </row>
    <row r="530" spans="1:8" x14ac:dyDescent="0.25">
      <c r="A530" s="63" t="s">
        <v>387</v>
      </c>
      <c r="B530" s="63" t="s">
        <v>478</v>
      </c>
      <c r="C530" s="93" t="s">
        <v>44</v>
      </c>
      <c r="D530" s="64">
        <v>200</v>
      </c>
      <c r="E530" s="64">
        <v>7</v>
      </c>
      <c r="F530" s="64">
        <v>4</v>
      </c>
      <c r="G530" s="64">
        <v>35</v>
      </c>
      <c r="H530" s="65">
        <v>5.3</v>
      </c>
    </row>
    <row r="531" spans="1:8" x14ac:dyDescent="0.25">
      <c r="A531" s="63" t="s">
        <v>387</v>
      </c>
      <c r="B531" s="63" t="s">
        <v>565</v>
      </c>
      <c r="C531" s="93" t="s">
        <v>44</v>
      </c>
      <c r="D531" s="64">
        <v>131</v>
      </c>
      <c r="E531" s="64">
        <v>3</v>
      </c>
      <c r="F531" s="64">
        <v>3</v>
      </c>
      <c r="G531" s="64">
        <v>23</v>
      </c>
      <c r="H531" s="65">
        <v>2.2999999999999998</v>
      </c>
    </row>
    <row r="532" spans="1:8" x14ac:dyDescent="0.25">
      <c r="A532" s="63" t="s">
        <v>387</v>
      </c>
      <c r="B532" s="63" t="s">
        <v>566</v>
      </c>
      <c r="C532" s="93" t="s">
        <v>44</v>
      </c>
      <c r="D532" s="64">
        <v>133</v>
      </c>
      <c r="E532" s="64">
        <v>3</v>
      </c>
      <c r="F532" s="64">
        <v>2</v>
      </c>
      <c r="G532" s="64">
        <v>25</v>
      </c>
      <c r="H532" s="65">
        <v>2.2999999999999998</v>
      </c>
    </row>
    <row r="533" spans="1:8" x14ac:dyDescent="0.25">
      <c r="A533" s="63" t="s">
        <v>387</v>
      </c>
      <c r="B533" s="63" t="s">
        <v>539</v>
      </c>
      <c r="C533" s="93" t="s">
        <v>5</v>
      </c>
      <c r="D533" s="64">
        <v>141</v>
      </c>
      <c r="E533" s="64">
        <v>3</v>
      </c>
      <c r="F533" s="64">
        <v>2</v>
      </c>
      <c r="G533" s="64">
        <v>29</v>
      </c>
      <c r="H533" s="65">
        <v>2.8</v>
      </c>
    </row>
    <row r="534" spans="1:8" x14ac:dyDescent="0.25">
      <c r="A534" s="63" t="s">
        <v>387</v>
      </c>
      <c r="B534" s="63" t="s">
        <v>48</v>
      </c>
      <c r="C534" s="93" t="s">
        <v>5</v>
      </c>
      <c r="D534" s="64">
        <v>112</v>
      </c>
      <c r="E534" s="64">
        <v>4</v>
      </c>
      <c r="F534" s="64">
        <v>2</v>
      </c>
      <c r="G534" s="64">
        <v>20</v>
      </c>
      <c r="H534" s="65">
        <v>2.7</v>
      </c>
    </row>
    <row r="535" spans="1:8" x14ac:dyDescent="0.25">
      <c r="A535" s="63" t="s">
        <v>387</v>
      </c>
      <c r="B535" s="63" t="s">
        <v>540</v>
      </c>
      <c r="C535" s="93" t="s">
        <v>173</v>
      </c>
      <c r="D535" s="64">
        <v>99</v>
      </c>
      <c r="E535" s="64">
        <v>4</v>
      </c>
      <c r="F535" s="64">
        <v>2</v>
      </c>
      <c r="G535" s="64">
        <v>17</v>
      </c>
      <c r="H535" s="65">
        <v>2.6</v>
      </c>
    </row>
    <row r="536" spans="1:8" x14ac:dyDescent="0.25">
      <c r="A536" s="63" t="s">
        <v>387</v>
      </c>
      <c r="B536" s="63" t="s">
        <v>515</v>
      </c>
      <c r="C536" s="94">
        <v>1</v>
      </c>
      <c r="D536" s="64">
        <v>73</v>
      </c>
      <c r="E536" s="64">
        <v>3</v>
      </c>
      <c r="F536" s="64">
        <v>3</v>
      </c>
      <c r="G536" s="64">
        <v>10</v>
      </c>
      <c r="H536" s="65">
        <v>1.1000000000000001</v>
      </c>
    </row>
    <row r="537" spans="1:8" x14ac:dyDescent="0.25">
      <c r="A537" s="63" t="s">
        <v>387</v>
      </c>
      <c r="B537" s="63" t="s">
        <v>516</v>
      </c>
      <c r="C537" s="94">
        <v>1</v>
      </c>
      <c r="D537" s="64">
        <v>112</v>
      </c>
      <c r="E537" s="64">
        <v>3</v>
      </c>
      <c r="F537" s="64">
        <v>3</v>
      </c>
      <c r="G537" s="64">
        <v>20</v>
      </c>
      <c r="H537" s="63">
        <v>0.8</v>
      </c>
    </row>
    <row r="538" spans="1:8" x14ac:dyDescent="0.25">
      <c r="A538" s="63" t="s">
        <v>387</v>
      </c>
      <c r="B538" s="63" t="s">
        <v>517</v>
      </c>
      <c r="C538" s="94">
        <v>1</v>
      </c>
      <c r="D538" s="64">
        <v>64</v>
      </c>
      <c r="E538" s="64">
        <v>1</v>
      </c>
      <c r="F538" s="64">
        <v>2</v>
      </c>
      <c r="G538" s="64">
        <v>11</v>
      </c>
      <c r="H538" s="63">
        <v>0.4</v>
      </c>
    </row>
    <row r="539" spans="1:8" x14ac:dyDescent="0.25">
      <c r="A539" s="63" t="s">
        <v>387</v>
      </c>
      <c r="B539" s="63" t="s">
        <v>518</v>
      </c>
      <c r="C539" s="94">
        <v>1</v>
      </c>
      <c r="D539" s="64">
        <v>94</v>
      </c>
      <c r="E539" s="64">
        <v>2</v>
      </c>
      <c r="F539" s="64">
        <v>1</v>
      </c>
      <c r="G539" s="64">
        <v>18</v>
      </c>
      <c r="H539" s="63">
        <v>0.7</v>
      </c>
    </row>
    <row r="540" spans="1:8" x14ac:dyDescent="0.25">
      <c r="A540" s="63" t="s">
        <v>387</v>
      </c>
      <c r="B540" s="63" t="s">
        <v>519</v>
      </c>
      <c r="C540" s="94">
        <v>1</v>
      </c>
      <c r="D540" s="64">
        <v>86</v>
      </c>
      <c r="E540" s="64">
        <v>2</v>
      </c>
      <c r="F540" s="64">
        <v>4</v>
      </c>
      <c r="G540" s="64">
        <v>11</v>
      </c>
      <c r="H540" s="63">
        <v>0.5</v>
      </c>
    </row>
    <row r="541" spans="1:8" x14ac:dyDescent="0.25">
      <c r="A541" s="63" t="s">
        <v>387</v>
      </c>
      <c r="B541" s="63" t="s">
        <v>529</v>
      </c>
      <c r="C541" s="93" t="s">
        <v>42</v>
      </c>
      <c r="D541" s="64">
        <v>220</v>
      </c>
      <c r="E541" s="64">
        <v>9</v>
      </c>
      <c r="F541" s="64">
        <v>3</v>
      </c>
      <c r="G541" s="64">
        <v>40</v>
      </c>
      <c r="H541" s="65">
        <v>3.7</v>
      </c>
    </row>
    <row r="542" spans="1:8" x14ac:dyDescent="0.25">
      <c r="A542" s="63" t="s">
        <v>387</v>
      </c>
      <c r="B542" s="63" t="s">
        <v>530</v>
      </c>
      <c r="C542" s="93" t="s">
        <v>42</v>
      </c>
      <c r="D542" s="64">
        <v>223</v>
      </c>
      <c r="E542" s="64">
        <v>9</v>
      </c>
      <c r="F542" s="64">
        <v>3</v>
      </c>
      <c r="G542" s="64">
        <v>41</v>
      </c>
      <c r="H542" s="65">
        <v>2.2000000000000002</v>
      </c>
    </row>
    <row r="543" spans="1:8" x14ac:dyDescent="0.25">
      <c r="A543" s="63" t="s">
        <v>387</v>
      </c>
      <c r="B543" s="63" t="s">
        <v>479</v>
      </c>
      <c r="C543" s="93" t="s">
        <v>44</v>
      </c>
      <c r="D543" s="64">
        <v>302</v>
      </c>
      <c r="E543" s="64">
        <v>6</v>
      </c>
      <c r="F543" s="63"/>
      <c r="G543" s="64">
        <v>70</v>
      </c>
      <c r="H543" s="63">
        <v>0.1</v>
      </c>
    </row>
    <row r="544" spans="1:8" x14ac:dyDescent="0.25">
      <c r="A544" s="63" t="s">
        <v>387</v>
      </c>
      <c r="B544" s="63" t="s">
        <v>520</v>
      </c>
      <c r="C544" s="94">
        <v>1</v>
      </c>
      <c r="D544" s="64">
        <v>112</v>
      </c>
      <c r="E544" s="64">
        <v>2</v>
      </c>
      <c r="F544" s="64">
        <v>6</v>
      </c>
      <c r="G544" s="64">
        <v>13</v>
      </c>
      <c r="H544" s="65">
        <v>1</v>
      </c>
    </row>
    <row r="545" spans="1:8" x14ac:dyDescent="0.25">
      <c r="A545" s="63" t="s">
        <v>387</v>
      </c>
      <c r="B545" s="63" t="s">
        <v>567</v>
      </c>
      <c r="C545" s="93" t="s">
        <v>42</v>
      </c>
      <c r="D545" s="64">
        <v>45</v>
      </c>
      <c r="E545" s="64">
        <v>2</v>
      </c>
      <c r="F545" s="63"/>
      <c r="G545" s="64">
        <v>9</v>
      </c>
      <c r="H545" s="65">
        <v>1.4</v>
      </c>
    </row>
    <row r="546" spans="1:8" x14ac:dyDescent="0.25">
      <c r="A546" s="63" t="s">
        <v>387</v>
      </c>
      <c r="B546" s="63" t="s">
        <v>526</v>
      </c>
      <c r="C546" s="93" t="s">
        <v>44</v>
      </c>
      <c r="D546" s="64">
        <v>70</v>
      </c>
      <c r="E546" s="64">
        <v>2</v>
      </c>
      <c r="F546" s="64">
        <v>1</v>
      </c>
      <c r="G546" s="64">
        <v>13</v>
      </c>
      <c r="H546" s="65">
        <v>1.3</v>
      </c>
    </row>
    <row r="547" spans="1:8" x14ac:dyDescent="0.25">
      <c r="A547" s="63" t="s">
        <v>387</v>
      </c>
      <c r="B547" s="63" t="s">
        <v>568</v>
      </c>
      <c r="C547" s="93" t="s">
        <v>42</v>
      </c>
      <c r="D547" s="64">
        <v>187</v>
      </c>
      <c r="E547" s="64">
        <v>5</v>
      </c>
      <c r="F547" s="64">
        <v>1</v>
      </c>
      <c r="G547" s="64">
        <v>47</v>
      </c>
      <c r="H547" s="65">
        <v>6.7</v>
      </c>
    </row>
    <row r="548" spans="1:8" x14ac:dyDescent="0.25">
      <c r="A548" s="63" t="s">
        <v>387</v>
      </c>
      <c r="B548" s="63" t="s">
        <v>531</v>
      </c>
      <c r="C548" s="93" t="s">
        <v>532</v>
      </c>
      <c r="D548" s="64">
        <v>371</v>
      </c>
      <c r="E548" s="64">
        <v>9</v>
      </c>
      <c r="F548" s="64">
        <v>13</v>
      </c>
      <c r="G548" s="64">
        <v>54</v>
      </c>
      <c r="H548" s="65">
        <v>2</v>
      </c>
    </row>
    <row r="549" spans="1:8" x14ac:dyDescent="0.25">
      <c r="A549" s="63" t="s">
        <v>387</v>
      </c>
      <c r="B549" s="63" t="s">
        <v>541</v>
      </c>
      <c r="C549" s="93" t="s">
        <v>173</v>
      </c>
      <c r="D549" s="64">
        <v>115</v>
      </c>
      <c r="E549" s="64">
        <v>4</v>
      </c>
      <c r="F549" s="64">
        <v>1</v>
      </c>
      <c r="G549" s="64">
        <v>24</v>
      </c>
      <c r="H549" s="65">
        <v>4</v>
      </c>
    </row>
    <row r="550" spans="1:8" x14ac:dyDescent="0.25">
      <c r="A550" s="63" t="s">
        <v>387</v>
      </c>
      <c r="B550" s="63" t="s">
        <v>569</v>
      </c>
      <c r="C550" s="93" t="s">
        <v>173</v>
      </c>
      <c r="D550" s="64">
        <v>128</v>
      </c>
      <c r="E550" s="64">
        <v>2</v>
      </c>
      <c r="F550" s="64">
        <v>3</v>
      </c>
      <c r="G550" s="64">
        <v>24</v>
      </c>
      <c r="H550" s="63">
        <v>0.6</v>
      </c>
    </row>
    <row r="551" spans="1:8" x14ac:dyDescent="0.25">
      <c r="A551" s="63" t="s">
        <v>387</v>
      </c>
      <c r="B551" s="63" t="s">
        <v>480</v>
      </c>
      <c r="C551" s="93" t="s">
        <v>44</v>
      </c>
      <c r="D551" s="64">
        <v>305</v>
      </c>
      <c r="E551" s="64">
        <v>5</v>
      </c>
      <c r="F551" s="64">
        <v>1</v>
      </c>
      <c r="G551" s="64">
        <v>67</v>
      </c>
      <c r="H551" s="65">
        <v>2</v>
      </c>
    </row>
    <row r="552" spans="1:8" x14ac:dyDescent="0.25">
      <c r="A552" s="63" t="s">
        <v>387</v>
      </c>
      <c r="B552" s="63" t="s">
        <v>54</v>
      </c>
      <c r="C552" s="93" t="s">
        <v>42</v>
      </c>
      <c r="D552" s="64">
        <v>110</v>
      </c>
      <c r="E552" s="64">
        <v>2</v>
      </c>
      <c r="F552" s="63"/>
      <c r="G552" s="64">
        <v>24</v>
      </c>
      <c r="H552" s="63">
        <v>0.3</v>
      </c>
    </row>
    <row r="553" spans="1:8" x14ac:dyDescent="0.25">
      <c r="A553" s="63" t="s">
        <v>387</v>
      </c>
      <c r="B553" s="63" t="s">
        <v>533</v>
      </c>
      <c r="C553" s="93" t="s">
        <v>42</v>
      </c>
      <c r="D553" s="64">
        <v>203</v>
      </c>
      <c r="E553" s="64">
        <v>2</v>
      </c>
      <c r="F553" s="63"/>
      <c r="G553" s="64">
        <v>46</v>
      </c>
      <c r="H553" s="65">
        <v>1.9</v>
      </c>
    </row>
    <row r="554" spans="1:8" x14ac:dyDescent="0.25">
      <c r="A554" s="63" t="s">
        <v>387</v>
      </c>
      <c r="B554" s="63" t="s">
        <v>43</v>
      </c>
      <c r="C554" s="93" t="s">
        <v>44</v>
      </c>
      <c r="D554" s="64">
        <v>115</v>
      </c>
      <c r="E554" s="64">
        <v>3</v>
      </c>
      <c r="F554" s="64">
        <v>1</v>
      </c>
      <c r="G554" s="64">
        <v>24</v>
      </c>
      <c r="H554" s="65">
        <v>1.5</v>
      </c>
    </row>
    <row r="555" spans="1:8" x14ac:dyDescent="0.25">
      <c r="A555" s="63" t="s">
        <v>387</v>
      </c>
      <c r="B555" s="63" t="s">
        <v>45</v>
      </c>
      <c r="C555" s="93" t="s">
        <v>44</v>
      </c>
      <c r="D555" s="64">
        <v>109</v>
      </c>
      <c r="E555" s="64">
        <v>2</v>
      </c>
      <c r="F555" s="63"/>
      <c r="G555" s="64">
        <v>24</v>
      </c>
      <c r="H555" s="63">
        <v>0.4</v>
      </c>
    </row>
    <row r="556" spans="1:8" x14ac:dyDescent="0.25">
      <c r="A556" s="63" t="s">
        <v>387</v>
      </c>
      <c r="B556" s="63" t="s">
        <v>534</v>
      </c>
      <c r="C556" s="93" t="s">
        <v>44</v>
      </c>
      <c r="D556" s="64">
        <v>85</v>
      </c>
      <c r="E556" s="64">
        <v>2</v>
      </c>
      <c r="F556" s="63"/>
      <c r="G556" s="64">
        <v>19</v>
      </c>
      <c r="H556" s="63">
        <v>0.5</v>
      </c>
    </row>
    <row r="557" spans="1:8" x14ac:dyDescent="0.25">
      <c r="A557" s="63" t="s">
        <v>387</v>
      </c>
      <c r="B557" s="63" t="s">
        <v>535</v>
      </c>
      <c r="C557" s="93" t="s">
        <v>44</v>
      </c>
      <c r="D557" s="64">
        <v>105</v>
      </c>
      <c r="E557" s="64">
        <v>2</v>
      </c>
      <c r="F557" s="63"/>
      <c r="G557" s="64">
        <v>23</v>
      </c>
      <c r="H557" s="63">
        <v>0.4</v>
      </c>
    </row>
    <row r="558" spans="1:8" x14ac:dyDescent="0.25">
      <c r="A558" s="63" t="s">
        <v>387</v>
      </c>
      <c r="B558" s="63" t="s">
        <v>536</v>
      </c>
      <c r="C558" s="93" t="s">
        <v>44</v>
      </c>
      <c r="D558" s="64">
        <v>88</v>
      </c>
      <c r="E558" s="64">
        <v>3</v>
      </c>
      <c r="F558" s="63"/>
      <c r="G558" s="64">
        <v>18</v>
      </c>
      <c r="H558" s="65">
        <v>1.6</v>
      </c>
    </row>
    <row r="559" spans="1:8" x14ac:dyDescent="0.25">
      <c r="A559" s="63" t="s">
        <v>387</v>
      </c>
      <c r="B559" s="63" t="s">
        <v>505</v>
      </c>
      <c r="C559" s="94">
        <v>1</v>
      </c>
      <c r="D559" s="64">
        <v>167</v>
      </c>
      <c r="E559" s="64">
        <v>6</v>
      </c>
      <c r="F559" s="64">
        <v>2</v>
      </c>
      <c r="G559" s="64">
        <v>30</v>
      </c>
      <c r="H559" s="65">
        <v>1.3</v>
      </c>
    </row>
    <row r="560" spans="1:8" x14ac:dyDescent="0.25">
      <c r="A560" s="63" t="s">
        <v>387</v>
      </c>
      <c r="B560" s="63" t="s">
        <v>34</v>
      </c>
      <c r="C560" s="94">
        <v>1</v>
      </c>
      <c r="D560" s="64">
        <v>85</v>
      </c>
      <c r="E560" s="64">
        <v>2</v>
      </c>
      <c r="F560" s="64">
        <v>2</v>
      </c>
      <c r="G560" s="64">
        <v>14</v>
      </c>
      <c r="H560" s="63">
        <v>0.9</v>
      </c>
    </row>
    <row r="561" spans="1:8" x14ac:dyDescent="0.25">
      <c r="A561" s="63" t="s">
        <v>387</v>
      </c>
      <c r="B561" s="63" t="s">
        <v>35</v>
      </c>
      <c r="C561" s="94">
        <v>1</v>
      </c>
      <c r="D561" s="64">
        <v>75</v>
      </c>
      <c r="E561" s="64">
        <v>2</v>
      </c>
      <c r="F561" s="64">
        <v>1</v>
      </c>
      <c r="G561" s="64">
        <v>14</v>
      </c>
      <c r="H561" s="65">
        <v>2.1</v>
      </c>
    </row>
    <row r="562" spans="1:8" x14ac:dyDescent="0.25">
      <c r="A562" s="63" t="s">
        <v>387</v>
      </c>
      <c r="B562" s="63" t="s">
        <v>506</v>
      </c>
      <c r="C562" s="94">
        <v>1</v>
      </c>
      <c r="D562" s="64">
        <v>120</v>
      </c>
      <c r="E562" s="64">
        <v>4</v>
      </c>
      <c r="F562" s="64">
        <v>2</v>
      </c>
      <c r="G562" s="64">
        <v>21</v>
      </c>
      <c r="H562" s="63">
        <v>0.9</v>
      </c>
    </row>
    <row r="563" spans="1:8" x14ac:dyDescent="0.25">
      <c r="A563" s="63" t="s">
        <v>387</v>
      </c>
      <c r="B563" s="63" t="s">
        <v>507</v>
      </c>
      <c r="C563" s="94">
        <v>1</v>
      </c>
      <c r="D563" s="64">
        <v>113</v>
      </c>
      <c r="E563" s="64">
        <v>4</v>
      </c>
      <c r="F563" s="64">
        <v>3</v>
      </c>
      <c r="G563" s="64">
        <v>19</v>
      </c>
      <c r="H563" s="65">
        <v>1.6</v>
      </c>
    </row>
    <row r="564" spans="1:8" x14ac:dyDescent="0.25">
      <c r="A564" s="63" t="s">
        <v>387</v>
      </c>
      <c r="B564" s="63" t="s">
        <v>59</v>
      </c>
      <c r="C564" s="94">
        <v>1</v>
      </c>
      <c r="D564" s="64">
        <v>41</v>
      </c>
      <c r="E564" s="64">
        <v>1</v>
      </c>
      <c r="F564" s="64">
        <v>1</v>
      </c>
      <c r="G564" s="64">
        <v>7</v>
      </c>
      <c r="H564" s="63">
        <v>0.6</v>
      </c>
    </row>
    <row r="565" spans="1:8" x14ac:dyDescent="0.25">
      <c r="A565" s="63" t="s">
        <v>387</v>
      </c>
      <c r="B565" s="63" t="s">
        <v>481</v>
      </c>
      <c r="C565" s="93" t="s">
        <v>44</v>
      </c>
      <c r="D565" s="64">
        <v>198</v>
      </c>
      <c r="E565" s="64">
        <v>5</v>
      </c>
      <c r="F565" s="64">
        <v>1</v>
      </c>
      <c r="G565" s="64">
        <v>43</v>
      </c>
      <c r="H565" s="65">
        <v>7.9</v>
      </c>
    </row>
    <row r="566" spans="1:8" x14ac:dyDescent="0.25">
      <c r="A566" s="63" t="s">
        <v>387</v>
      </c>
      <c r="B566" s="63" t="s">
        <v>577</v>
      </c>
      <c r="C566" s="94">
        <v>2</v>
      </c>
      <c r="D566" s="64">
        <v>67</v>
      </c>
      <c r="E566" s="64">
        <v>2</v>
      </c>
      <c r="F566" s="63"/>
      <c r="G566" s="64">
        <v>16</v>
      </c>
      <c r="H566" s="65">
        <v>4.5999999999999996</v>
      </c>
    </row>
    <row r="567" spans="1:8" x14ac:dyDescent="0.25">
      <c r="A567" s="63" t="s">
        <v>387</v>
      </c>
      <c r="B567" s="63" t="s">
        <v>60</v>
      </c>
      <c r="C567" s="94">
        <v>4</v>
      </c>
      <c r="D567" s="64">
        <v>51</v>
      </c>
      <c r="E567" s="64">
        <v>1</v>
      </c>
      <c r="F567" s="64">
        <v>1</v>
      </c>
      <c r="G567" s="64">
        <v>9</v>
      </c>
      <c r="H567" s="63">
        <v>0.4</v>
      </c>
    </row>
    <row r="568" spans="1:8" x14ac:dyDescent="0.25">
      <c r="A568" s="63" t="s">
        <v>387</v>
      </c>
      <c r="B568" s="63" t="s">
        <v>61</v>
      </c>
      <c r="C568" s="94">
        <v>4</v>
      </c>
      <c r="D568" s="64">
        <v>52</v>
      </c>
      <c r="E568" s="64">
        <v>1</v>
      </c>
      <c r="F568" s="64">
        <v>1</v>
      </c>
      <c r="G568" s="64">
        <v>9</v>
      </c>
      <c r="H568" s="63">
        <v>0.4</v>
      </c>
    </row>
    <row r="569" spans="1:8" x14ac:dyDescent="0.25">
      <c r="A569" s="63" t="s">
        <v>387</v>
      </c>
      <c r="B569" s="63" t="s">
        <v>570</v>
      </c>
      <c r="C569" s="93" t="s">
        <v>571</v>
      </c>
      <c r="D569" s="64">
        <v>91</v>
      </c>
      <c r="E569" s="64">
        <v>3</v>
      </c>
      <c r="F569" s="64">
        <v>1</v>
      </c>
      <c r="G569" s="64">
        <v>21</v>
      </c>
      <c r="H569" s="65">
        <v>3.5</v>
      </c>
    </row>
    <row r="570" spans="1:8" x14ac:dyDescent="0.25">
      <c r="A570" s="63" t="s">
        <v>387</v>
      </c>
      <c r="B570" s="63" t="s">
        <v>572</v>
      </c>
      <c r="C570" s="93" t="s">
        <v>173</v>
      </c>
      <c r="D570" s="64">
        <v>138</v>
      </c>
      <c r="E570" s="64">
        <v>4</v>
      </c>
      <c r="F570" s="64">
        <v>1</v>
      </c>
      <c r="G570" s="64">
        <v>32</v>
      </c>
      <c r="H570" s="65">
        <v>4.4000000000000004</v>
      </c>
    </row>
    <row r="571" spans="1:8" x14ac:dyDescent="0.25">
      <c r="A571" s="63" t="s">
        <v>387</v>
      </c>
      <c r="B571" s="63" t="s">
        <v>482</v>
      </c>
      <c r="C571" s="93" t="s">
        <v>44</v>
      </c>
      <c r="D571" s="64">
        <v>174</v>
      </c>
      <c r="E571" s="64">
        <v>25</v>
      </c>
      <c r="F571" s="64">
        <v>1</v>
      </c>
      <c r="G571" s="64">
        <v>20</v>
      </c>
      <c r="H571" s="65">
        <v>9.1999999999999993</v>
      </c>
    </row>
    <row r="572" spans="1:8" x14ac:dyDescent="0.25">
      <c r="A572" s="63" t="s">
        <v>387</v>
      </c>
      <c r="B572" s="63" t="s">
        <v>46</v>
      </c>
      <c r="C572" s="93" t="s">
        <v>42</v>
      </c>
      <c r="D572" s="64">
        <v>209</v>
      </c>
      <c r="E572" s="64">
        <v>7</v>
      </c>
      <c r="F572" s="64">
        <v>1</v>
      </c>
      <c r="G572" s="64">
        <v>42</v>
      </c>
      <c r="H572" s="65">
        <v>2.5</v>
      </c>
    </row>
    <row r="573" spans="1:8" x14ac:dyDescent="0.25">
      <c r="A573" s="63" t="s">
        <v>387</v>
      </c>
      <c r="B573" s="63" t="s">
        <v>47</v>
      </c>
      <c r="C573" s="93" t="s">
        <v>42</v>
      </c>
      <c r="D573" s="64">
        <v>183</v>
      </c>
      <c r="E573" s="64">
        <v>8</v>
      </c>
      <c r="F573" s="64">
        <v>1</v>
      </c>
      <c r="G573" s="64">
        <v>39</v>
      </c>
      <c r="H573" s="65">
        <v>4.8</v>
      </c>
    </row>
    <row r="574" spans="1:8" x14ac:dyDescent="0.25">
      <c r="A574" s="63" t="s">
        <v>387</v>
      </c>
      <c r="B574" s="63" t="s">
        <v>55</v>
      </c>
      <c r="C574" s="93" t="s">
        <v>42</v>
      </c>
      <c r="D574" s="64">
        <v>94</v>
      </c>
      <c r="E574" s="64">
        <v>4</v>
      </c>
      <c r="F574" s="63"/>
      <c r="G574" s="64">
        <v>18</v>
      </c>
      <c r="H574" s="63">
        <v>0.3</v>
      </c>
    </row>
    <row r="575" spans="1:8" x14ac:dyDescent="0.25">
      <c r="A575" s="63" t="s">
        <v>387</v>
      </c>
      <c r="B575" s="63" t="s">
        <v>578</v>
      </c>
      <c r="C575" s="94">
        <v>4</v>
      </c>
      <c r="D575" s="64">
        <v>60</v>
      </c>
      <c r="E575" s="64">
        <v>1</v>
      </c>
      <c r="F575" s="64">
        <v>3</v>
      </c>
      <c r="G575" s="64">
        <v>7</v>
      </c>
      <c r="H575" s="63">
        <v>0.2</v>
      </c>
    </row>
    <row r="576" spans="1:8" x14ac:dyDescent="0.25">
      <c r="A576" s="63" t="s">
        <v>387</v>
      </c>
      <c r="B576" s="63" t="s">
        <v>579</v>
      </c>
      <c r="C576" s="94">
        <v>4</v>
      </c>
      <c r="D576" s="64">
        <v>60</v>
      </c>
      <c r="E576" s="64">
        <v>1</v>
      </c>
      <c r="F576" s="64">
        <v>3</v>
      </c>
      <c r="G576" s="64">
        <v>7</v>
      </c>
      <c r="H576" s="63">
        <v>0.2</v>
      </c>
    </row>
    <row r="577" spans="1:8" x14ac:dyDescent="0.25">
      <c r="A577" s="63" t="s">
        <v>387</v>
      </c>
      <c r="B577" s="63" t="s">
        <v>573</v>
      </c>
      <c r="C577" s="93" t="s">
        <v>42</v>
      </c>
      <c r="D577" s="64">
        <v>103</v>
      </c>
      <c r="E577" s="64">
        <v>1</v>
      </c>
      <c r="F577" s="64">
        <v>1</v>
      </c>
      <c r="G577" s="64">
        <v>24</v>
      </c>
      <c r="H577" s="63">
        <v>0.8</v>
      </c>
    </row>
    <row r="578" spans="1:8" x14ac:dyDescent="0.25">
      <c r="A578" s="63" t="s">
        <v>387</v>
      </c>
      <c r="B578" s="63" t="s">
        <v>37</v>
      </c>
      <c r="C578" s="93" t="s">
        <v>38</v>
      </c>
      <c r="D578" s="64">
        <v>61</v>
      </c>
      <c r="E578" s="64">
        <v>1</v>
      </c>
      <c r="F578" s="64">
        <v>3</v>
      </c>
      <c r="G578" s="64">
        <v>8</v>
      </c>
      <c r="H578" s="65">
        <v>1</v>
      </c>
    </row>
    <row r="579" spans="1:8" x14ac:dyDescent="0.25">
      <c r="A579" s="63" t="s">
        <v>387</v>
      </c>
      <c r="B579" s="63" t="s">
        <v>39</v>
      </c>
      <c r="C579" s="94">
        <v>1</v>
      </c>
      <c r="D579" s="64">
        <v>41</v>
      </c>
      <c r="E579" s="64">
        <v>1</v>
      </c>
      <c r="F579" s="64">
        <v>1</v>
      </c>
      <c r="G579" s="64">
        <v>8</v>
      </c>
      <c r="H579" s="65">
        <v>1.2</v>
      </c>
    </row>
    <row r="580" spans="1:8" x14ac:dyDescent="0.25">
      <c r="A580" s="63" t="s">
        <v>387</v>
      </c>
      <c r="B580" s="63" t="s">
        <v>40</v>
      </c>
      <c r="C580" s="94">
        <v>1</v>
      </c>
      <c r="D580" s="64">
        <v>159</v>
      </c>
      <c r="E580" s="64">
        <v>4</v>
      </c>
      <c r="F580" s="64">
        <v>3</v>
      </c>
      <c r="G580" s="64">
        <v>27</v>
      </c>
      <c r="H580" s="65">
        <v>1.6</v>
      </c>
    </row>
    <row r="581" spans="1:8" x14ac:dyDescent="0.25">
      <c r="A581" s="63" t="s">
        <v>387</v>
      </c>
      <c r="B581" s="63" t="s">
        <v>574</v>
      </c>
      <c r="C581" s="93" t="s">
        <v>42</v>
      </c>
      <c r="D581" s="64">
        <v>117</v>
      </c>
      <c r="E581" s="64">
        <v>1</v>
      </c>
      <c r="F581" s="64">
        <v>1</v>
      </c>
      <c r="G581" s="64">
        <v>27</v>
      </c>
      <c r="H581" s="65">
        <v>1</v>
      </c>
    </row>
    <row r="582" spans="1:8" x14ac:dyDescent="0.25">
      <c r="A582" s="63" t="s">
        <v>387</v>
      </c>
      <c r="B582" s="63" t="s">
        <v>521</v>
      </c>
      <c r="C582" s="94">
        <v>1</v>
      </c>
      <c r="D582" s="64">
        <v>103</v>
      </c>
      <c r="E582" s="64">
        <v>3</v>
      </c>
      <c r="F582" s="64">
        <v>4</v>
      </c>
      <c r="G582" s="64">
        <v>14</v>
      </c>
      <c r="H582" s="63">
        <v>0.5</v>
      </c>
    </row>
    <row r="583" spans="1:8" x14ac:dyDescent="0.25">
      <c r="A583" s="63" t="s">
        <v>387</v>
      </c>
      <c r="B583" s="63" t="s">
        <v>522</v>
      </c>
      <c r="C583" s="94">
        <v>1</v>
      </c>
      <c r="D583" s="64">
        <v>87</v>
      </c>
      <c r="E583" s="64">
        <v>2</v>
      </c>
      <c r="F583" s="64">
        <v>3</v>
      </c>
      <c r="G583" s="64">
        <v>13</v>
      </c>
      <c r="H583" s="63">
        <v>0.8</v>
      </c>
    </row>
    <row r="584" spans="1:8" x14ac:dyDescent="0.25">
      <c r="A584" s="63" t="s">
        <v>387</v>
      </c>
      <c r="B584" s="63" t="s">
        <v>575</v>
      </c>
      <c r="C584" s="93" t="s">
        <v>576</v>
      </c>
      <c r="D584" s="64">
        <v>130</v>
      </c>
      <c r="E584" s="64">
        <v>4</v>
      </c>
      <c r="F584" s="64">
        <v>1</v>
      </c>
      <c r="G584" s="64">
        <v>29</v>
      </c>
      <c r="H584" s="65">
        <v>4.4000000000000004</v>
      </c>
    </row>
    <row r="585" spans="1:8" x14ac:dyDescent="0.25">
      <c r="A585" s="63" t="s">
        <v>387</v>
      </c>
      <c r="B585" s="63" t="s">
        <v>483</v>
      </c>
      <c r="C585" s="93" t="s">
        <v>157</v>
      </c>
      <c r="D585" s="64">
        <v>8</v>
      </c>
      <c r="E585" s="64">
        <v>1</v>
      </c>
      <c r="F585" s="63"/>
      <c r="G585" s="64">
        <v>2</v>
      </c>
      <c r="H585" s="65">
        <v>1.6</v>
      </c>
    </row>
    <row r="586" spans="1:8" x14ac:dyDescent="0.25">
      <c r="A586" s="63" t="s">
        <v>387</v>
      </c>
      <c r="B586" s="63" t="s">
        <v>580</v>
      </c>
      <c r="C586" s="94">
        <v>4</v>
      </c>
      <c r="D586" s="64">
        <v>95</v>
      </c>
      <c r="E586" s="64">
        <v>2</v>
      </c>
      <c r="F586" s="64">
        <v>3</v>
      </c>
      <c r="G586" s="64">
        <v>13</v>
      </c>
      <c r="H586" s="65">
        <v>1.4</v>
      </c>
    </row>
    <row r="587" spans="1:8" x14ac:dyDescent="0.25">
      <c r="A587" s="63" t="s">
        <v>387</v>
      </c>
      <c r="B587" s="63" t="s">
        <v>581</v>
      </c>
      <c r="C587" s="94">
        <v>4</v>
      </c>
      <c r="D587" s="64">
        <v>79</v>
      </c>
      <c r="E587" s="64">
        <v>2</v>
      </c>
      <c r="F587" s="64">
        <v>2</v>
      </c>
      <c r="G587" s="64">
        <v>12</v>
      </c>
      <c r="H587" s="63">
        <v>0.9</v>
      </c>
    </row>
    <row r="588" spans="1:8" x14ac:dyDescent="0.25">
      <c r="A588" s="63" t="s">
        <v>387</v>
      </c>
      <c r="B588" s="63" t="s">
        <v>484</v>
      </c>
      <c r="C588" s="93" t="s">
        <v>44</v>
      </c>
      <c r="D588" s="64">
        <v>240</v>
      </c>
      <c r="E588" s="64">
        <v>7</v>
      </c>
      <c r="F588" s="64">
        <v>1</v>
      </c>
      <c r="G588" s="64">
        <v>50</v>
      </c>
      <c r="H588" s="65">
        <v>2</v>
      </c>
    </row>
    <row r="589" spans="1:8" x14ac:dyDescent="0.25">
      <c r="A589" s="63" t="s">
        <v>387</v>
      </c>
      <c r="B589" s="63" t="s">
        <v>485</v>
      </c>
      <c r="C589" s="93" t="s">
        <v>44</v>
      </c>
      <c r="D589" s="64">
        <v>261</v>
      </c>
      <c r="E589" s="64">
        <v>9</v>
      </c>
      <c r="F589" s="64">
        <v>1</v>
      </c>
      <c r="G589" s="64">
        <v>52</v>
      </c>
      <c r="H589" s="65">
        <v>1.7</v>
      </c>
    </row>
    <row r="590" spans="1:8" x14ac:dyDescent="0.25">
      <c r="A590" s="63" t="s">
        <v>387</v>
      </c>
      <c r="B590" s="63" t="s">
        <v>486</v>
      </c>
      <c r="C590" s="93" t="s">
        <v>44</v>
      </c>
      <c r="D590" s="64">
        <v>262</v>
      </c>
      <c r="E590" s="64">
        <v>6</v>
      </c>
      <c r="F590" s="64">
        <v>1</v>
      </c>
      <c r="G590" s="64">
        <v>56</v>
      </c>
      <c r="H590" s="65">
        <v>1.2</v>
      </c>
    </row>
    <row r="591" spans="1:8" x14ac:dyDescent="0.25">
      <c r="A591" s="63" t="s">
        <v>387</v>
      </c>
      <c r="B591" s="63" t="s">
        <v>487</v>
      </c>
      <c r="C591" s="93" t="s">
        <v>44</v>
      </c>
      <c r="D591" s="64">
        <v>215</v>
      </c>
      <c r="E591" s="64">
        <v>9</v>
      </c>
      <c r="F591" s="64">
        <v>1</v>
      </c>
      <c r="G591" s="64">
        <v>46</v>
      </c>
      <c r="H591" s="65">
        <v>7.7</v>
      </c>
    </row>
    <row r="592" spans="1:8" x14ac:dyDescent="0.25">
      <c r="A592" s="63" t="s">
        <v>387</v>
      </c>
      <c r="B592" s="63" t="s">
        <v>488</v>
      </c>
      <c r="C592" s="93" t="s">
        <v>157</v>
      </c>
      <c r="D592" s="64">
        <v>27</v>
      </c>
      <c r="E592" s="64">
        <v>2</v>
      </c>
      <c r="F592" s="64">
        <v>1</v>
      </c>
      <c r="G592" s="64">
        <v>4</v>
      </c>
      <c r="H592" s="65">
        <v>1.1000000000000001</v>
      </c>
    </row>
    <row r="593" spans="1:8" x14ac:dyDescent="0.25">
      <c r="A593" s="63" t="s">
        <v>387</v>
      </c>
      <c r="B593" s="63" t="s">
        <v>62</v>
      </c>
      <c r="C593" s="94">
        <v>4</v>
      </c>
      <c r="D593" s="64">
        <v>71</v>
      </c>
      <c r="E593" s="64">
        <v>1</v>
      </c>
      <c r="F593" s="64">
        <v>3</v>
      </c>
      <c r="G593" s="64">
        <v>11</v>
      </c>
      <c r="H593" s="65">
        <v>1.7</v>
      </c>
    </row>
    <row r="594" spans="1:8" x14ac:dyDescent="0.25">
      <c r="A594" s="63" t="s">
        <v>269</v>
      </c>
      <c r="B594" s="63" t="s">
        <v>285</v>
      </c>
      <c r="C594" s="93" t="s">
        <v>263</v>
      </c>
      <c r="D594" s="64">
        <v>205</v>
      </c>
      <c r="E594" s="64">
        <v>5</v>
      </c>
      <c r="F594" s="64">
        <v>19</v>
      </c>
      <c r="G594" s="64">
        <v>7</v>
      </c>
      <c r="H594" s="65">
        <v>1.2</v>
      </c>
    </row>
    <row r="595" spans="1:8" x14ac:dyDescent="0.25">
      <c r="A595" s="63" t="s">
        <v>269</v>
      </c>
      <c r="B595" s="63" t="s">
        <v>279</v>
      </c>
      <c r="C595" s="93" t="s">
        <v>102</v>
      </c>
      <c r="D595" s="64">
        <v>208</v>
      </c>
      <c r="E595" s="64">
        <v>8</v>
      </c>
      <c r="F595" s="64">
        <v>18</v>
      </c>
      <c r="G595" s="64">
        <v>7</v>
      </c>
      <c r="H595" s="65">
        <v>4.2</v>
      </c>
    </row>
    <row r="596" spans="1:8" x14ac:dyDescent="0.25">
      <c r="A596" s="63" t="s">
        <v>269</v>
      </c>
      <c r="B596" s="63" t="s">
        <v>940</v>
      </c>
      <c r="C596" s="93" t="s">
        <v>102</v>
      </c>
      <c r="D596" s="64">
        <v>242</v>
      </c>
      <c r="E596" s="64">
        <v>8</v>
      </c>
      <c r="F596" s="64">
        <v>22</v>
      </c>
      <c r="G596" s="64">
        <v>7</v>
      </c>
      <c r="H596" s="65">
        <v>4.2</v>
      </c>
    </row>
    <row r="597" spans="1:8" x14ac:dyDescent="0.25">
      <c r="A597" s="63" t="s">
        <v>269</v>
      </c>
      <c r="B597" s="63" t="s">
        <v>941</v>
      </c>
      <c r="C597" s="93" t="s">
        <v>102</v>
      </c>
      <c r="D597" s="64">
        <v>209</v>
      </c>
      <c r="E597" s="64">
        <v>8</v>
      </c>
      <c r="F597" s="64">
        <v>18</v>
      </c>
      <c r="G597" s="64">
        <v>7</v>
      </c>
      <c r="H597" s="65">
        <v>4.0999999999999996</v>
      </c>
    </row>
    <row r="598" spans="1:8" x14ac:dyDescent="0.25">
      <c r="A598" s="63" t="s">
        <v>269</v>
      </c>
      <c r="B598" s="63" t="s">
        <v>922</v>
      </c>
      <c r="C598" s="93" t="s">
        <v>173</v>
      </c>
      <c r="D598" s="64">
        <v>283</v>
      </c>
      <c r="E598" s="64">
        <v>10</v>
      </c>
      <c r="F598" s="64">
        <v>10</v>
      </c>
      <c r="G598" s="64">
        <v>40</v>
      </c>
      <c r="H598" s="65">
        <v>10.3</v>
      </c>
    </row>
    <row r="599" spans="1:8" x14ac:dyDescent="0.25">
      <c r="A599" s="63" t="s">
        <v>269</v>
      </c>
      <c r="B599" s="63" t="s">
        <v>273</v>
      </c>
      <c r="C599" s="93" t="s">
        <v>173</v>
      </c>
      <c r="D599" s="64">
        <v>177</v>
      </c>
      <c r="E599" s="64">
        <v>9</v>
      </c>
      <c r="F599" s="64">
        <v>1</v>
      </c>
      <c r="G599" s="64">
        <v>40</v>
      </c>
      <c r="H599" s="65">
        <v>7.7</v>
      </c>
    </row>
    <row r="600" spans="1:8" x14ac:dyDescent="0.25">
      <c r="A600" s="63" t="s">
        <v>269</v>
      </c>
      <c r="B600" s="63" t="s">
        <v>923</v>
      </c>
      <c r="C600" s="93" t="s">
        <v>173</v>
      </c>
      <c r="D600" s="64">
        <v>198</v>
      </c>
      <c r="E600" s="64">
        <v>10</v>
      </c>
      <c r="F600" s="64">
        <v>3</v>
      </c>
      <c r="G600" s="64">
        <v>37</v>
      </c>
      <c r="H600" s="65">
        <v>10.4</v>
      </c>
    </row>
    <row r="601" spans="1:8" x14ac:dyDescent="0.25">
      <c r="A601" s="63" t="s">
        <v>269</v>
      </c>
      <c r="B601" s="63" t="s">
        <v>274</v>
      </c>
      <c r="C601" s="93" t="s">
        <v>173</v>
      </c>
      <c r="D601" s="64">
        <v>162</v>
      </c>
      <c r="E601" s="64">
        <v>11</v>
      </c>
      <c r="F601" s="64">
        <v>1</v>
      </c>
      <c r="G601" s="64">
        <v>29</v>
      </c>
      <c r="H601" s="65">
        <v>12.2</v>
      </c>
    </row>
    <row r="602" spans="1:8" x14ac:dyDescent="0.25">
      <c r="A602" s="63" t="s">
        <v>269</v>
      </c>
      <c r="B602" s="63" t="s">
        <v>924</v>
      </c>
      <c r="C602" s="93" t="s">
        <v>173</v>
      </c>
      <c r="D602" s="64">
        <v>161</v>
      </c>
      <c r="E602" s="64">
        <v>10</v>
      </c>
      <c r="F602" s="64">
        <v>1</v>
      </c>
      <c r="G602" s="64">
        <v>30</v>
      </c>
      <c r="H602" s="65">
        <v>12.1</v>
      </c>
    </row>
    <row r="603" spans="1:8" x14ac:dyDescent="0.25">
      <c r="A603" s="63" t="s">
        <v>269</v>
      </c>
      <c r="B603" s="63" t="s">
        <v>925</v>
      </c>
      <c r="C603" s="93" t="s">
        <v>173</v>
      </c>
      <c r="D603" s="64">
        <v>219</v>
      </c>
      <c r="E603" s="64">
        <v>15</v>
      </c>
      <c r="F603" s="64">
        <v>1</v>
      </c>
      <c r="G603" s="64">
        <v>40</v>
      </c>
      <c r="H603" s="65">
        <v>9.9</v>
      </c>
    </row>
    <row r="604" spans="1:8" x14ac:dyDescent="0.25">
      <c r="A604" s="63" t="s">
        <v>269</v>
      </c>
      <c r="B604" s="63" t="s">
        <v>926</v>
      </c>
      <c r="C604" s="93" t="s">
        <v>173</v>
      </c>
      <c r="D604" s="64">
        <v>153</v>
      </c>
      <c r="E604" s="64">
        <v>9</v>
      </c>
      <c r="F604" s="64">
        <v>1</v>
      </c>
      <c r="G604" s="64">
        <v>27</v>
      </c>
      <c r="H604" s="65">
        <v>8.1999999999999993</v>
      </c>
    </row>
    <row r="605" spans="1:8" x14ac:dyDescent="0.25">
      <c r="A605" s="63" t="s">
        <v>269</v>
      </c>
      <c r="B605" s="63" t="s">
        <v>927</v>
      </c>
      <c r="C605" s="93" t="s">
        <v>173</v>
      </c>
      <c r="D605" s="64">
        <v>175</v>
      </c>
      <c r="E605" s="64">
        <v>10</v>
      </c>
      <c r="F605" s="64">
        <v>2</v>
      </c>
      <c r="G605" s="64">
        <v>29</v>
      </c>
      <c r="H605" s="65">
        <v>9.9</v>
      </c>
    </row>
    <row r="606" spans="1:8" x14ac:dyDescent="0.25">
      <c r="A606" s="63" t="s">
        <v>269</v>
      </c>
      <c r="B606" s="63" t="s">
        <v>928</v>
      </c>
      <c r="C606" s="93" t="s">
        <v>173</v>
      </c>
      <c r="D606" s="64">
        <v>227</v>
      </c>
      <c r="E606" s="64">
        <v>14</v>
      </c>
      <c r="F606" s="64">
        <v>1</v>
      </c>
      <c r="G606" s="64">
        <v>43</v>
      </c>
      <c r="H606" s="65">
        <v>9.3000000000000007</v>
      </c>
    </row>
    <row r="607" spans="1:8" x14ac:dyDescent="0.25">
      <c r="A607" s="63" t="s">
        <v>269</v>
      </c>
      <c r="B607" s="63" t="s">
        <v>929</v>
      </c>
      <c r="C607" s="93" t="s">
        <v>173</v>
      </c>
      <c r="D607" s="64">
        <v>137</v>
      </c>
      <c r="E607" s="64">
        <v>8</v>
      </c>
      <c r="F607" s="64">
        <v>1</v>
      </c>
      <c r="G607" s="64">
        <v>24</v>
      </c>
      <c r="H607" s="65">
        <v>5.9</v>
      </c>
    </row>
    <row r="608" spans="1:8" x14ac:dyDescent="0.25">
      <c r="A608" s="63" t="s">
        <v>269</v>
      </c>
      <c r="B608" s="63" t="s">
        <v>280</v>
      </c>
      <c r="C608" s="93" t="s">
        <v>102</v>
      </c>
      <c r="D608" s="64">
        <v>233</v>
      </c>
      <c r="E608" s="64">
        <v>5</v>
      </c>
      <c r="F608" s="64">
        <v>24</v>
      </c>
      <c r="G608" s="64">
        <v>4</v>
      </c>
      <c r="H608" s="65">
        <v>2.7</v>
      </c>
    </row>
    <row r="609" spans="1:8" x14ac:dyDescent="0.25">
      <c r="A609" s="63" t="s">
        <v>269</v>
      </c>
      <c r="B609" s="63" t="s">
        <v>948</v>
      </c>
      <c r="C609" s="93" t="s">
        <v>263</v>
      </c>
      <c r="D609" s="64">
        <v>190</v>
      </c>
      <c r="E609" s="64">
        <v>6</v>
      </c>
      <c r="F609" s="64">
        <v>16</v>
      </c>
      <c r="G609" s="64">
        <v>9</v>
      </c>
      <c r="H609" s="63">
        <v>0.6</v>
      </c>
    </row>
    <row r="610" spans="1:8" x14ac:dyDescent="0.25">
      <c r="A610" s="63" t="s">
        <v>269</v>
      </c>
      <c r="B610" s="63" t="s">
        <v>281</v>
      </c>
      <c r="C610" s="93" t="s">
        <v>102</v>
      </c>
      <c r="D610" s="64">
        <v>199</v>
      </c>
      <c r="E610" s="64">
        <v>5</v>
      </c>
      <c r="F610" s="64">
        <v>16</v>
      </c>
      <c r="G610" s="64">
        <v>11</v>
      </c>
      <c r="H610" s="65">
        <v>1</v>
      </c>
    </row>
    <row r="611" spans="1:8" x14ac:dyDescent="0.25">
      <c r="A611" s="63" t="s">
        <v>269</v>
      </c>
      <c r="B611" s="63" t="s">
        <v>930</v>
      </c>
      <c r="C611" s="93" t="s">
        <v>173</v>
      </c>
      <c r="D611" s="64">
        <v>211</v>
      </c>
      <c r="E611" s="64">
        <v>9</v>
      </c>
      <c r="F611" s="64">
        <v>2</v>
      </c>
      <c r="G611" s="64">
        <v>40</v>
      </c>
      <c r="H611" s="65">
        <v>7.8</v>
      </c>
    </row>
    <row r="612" spans="1:8" x14ac:dyDescent="0.25">
      <c r="A612" s="63" t="s">
        <v>269</v>
      </c>
      <c r="B612" s="63" t="s">
        <v>931</v>
      </c>
      <c r="C612" s="93" t="s">
        <v>932</v>
      </c>
      <c r="D612" s="64">
        <v>57</v>
      </c>
      <c r="E612" s="64">
        <v>2</v>
      </c>
      <c r="F612" s="64">
        <v>3</v>
      </c>
      <c r="G612" s="64">
        <v>5</v>
      </c>
      <c r="H612" s="65">
        <v>1.3</v>
      </c>
    </row>
    <row r="613" spans="1:8" x14ac:dyDescent="0.25">
      <c r="A613" s="63" t="s">
        <v>269</v>
      </c>
      <c r="B613" s="63" t="s">
        <v>950</v>
      </c>
      <c r="C613" s="93" t="s">
        <v>157</v>
      </c>
      <c r="D613" s="64">
        <v>56</v>
      </c>
      <c r="E613" s="64">
        <v>2</v>
      </c>
      <c r="F613" s="64">
        <v>4</v>
      </c>
      <c r="G613" s="64">
        <v>3</v>
      </c>
      <c r="H613" s="65">
        <v>3</v>
      </c>
    </row>
    <row r="614" spans="1:8" x14ac:dyDescent="0.25">
      <c r="A614" s="63" t="s">
        <v>269</v>
      </c>
      <c r="B614" s="63" t="s">
        <v>942</v>
      </c>
      <c r="C614" s="93" t="s">
        <v>102</v>
      </c>
      <c r="D614" s="64">
        <v>215</v>
      </c>
      <c r="E614" s="64">
        <v>5</v>
      </c>
      <c r="F614" s="64">
        <v>21</v>
      </c>
      <c r="G614" s="64">
        <v>6</v>
      </c>
      <c r="H614" s="65">
        <v>3.3</v>
      </c>
    </row>
    <row r="615" spans="1:8" x14ac:dyDescent="0.25">
      <c r="A615" s="63" t="s">
        <v>269</v>
      </c>
      <c r="B615" s="63" t="s">
        <v>933</v>
      </c>
      <c r="C615" s="93" t="s">
        <v>102</v>
      </c>
      <c r="D615" s="64">
        <v>94</v>
      </c>
      <c r="E615" s="64">
        <v>4</v>
      </c>
      <c r="F615" s="64">
        <v>5</v>
      </c>
      <c r="G615" s="64">
        <v>8</v>
      </c>
      <c r="H615" s="65">
        <v>3.4</v>
      </c>
    </row>
    <row r="616" spans="1:8" x14ac:dyDescent="0.25">
      <c r="A616" s="63" t="s">
        <v>269</v>
      </c>
      <c r="B616" s="63" t="s">
        <v>275</v>
      </c>
      <c r="C616" s="93" t="s">
        <v>173</v>
      </c>
      <c r="D616" s="64">
        <v>170</v>
      </c>
      <c r="E616" s="64">
        <v>13</v>
      </c>
      <c r="F616" s="64">
        <v>1</v>
      </c>
      <c r="G616" s="64">
        <v>29</v>
      </c>
      <c r="H616" s="65">
        <v>6.2</v>
      </c>
    </row>
    <row r="617" spans="1:8" x14ac:dyDescent="0.25">
      <c r="A617" s="63" t="s">
        <v>269</v>
      </c>
      <c r="B617" s="63" t="s">
        <v>934</v>
      </c>
      <c r="C617" s="93" t="s">
        <v>173</v>
      </c>
      <c r="D617" s="64">
        <v>190</v>
      </c>
      <c r="E617" s="64">
        <v>14</v>
      </c>
      <c r="F617" s="64">
        <v>1</v>
      </c>
      <c r="G617" s="64">
        <v>32</v>
      </c>
      <c r="H617" s="65">
        <v>5.9</v>
      </c>
    </row>
    <row r="618" spans="1:8" x14ac:dyDescent="0.25">
      <c r="A618" s="63" t="s">
        <v>269</v>
      </c>
      <c r="B618" s="63" t="s">
        <v>943</v>
      </c>
      <c r="C618" s="93" t="s">
        <v>102</v>
      </c>
      <c r="D618" s="64">
        <v>243</v>
      </c>
      <c r="E618" s="64">
        <v>3</v>
      </c>
      <c r="F618" s="64">
        <v>26</v>
      </c>
      <c r="G618" s="64">
        <v>4</v>
      </c>
      <c r="H618" s="65">
        <v>2.7</v>
      </c>
    </row>
    <row r="619" spans="1:8" x14ac:dyDescent="0.25">
      <c r="A619" s="63" t="s">
        <v>269</v>
      </c>
      <c r="B619" s="63" t="s">
        <v>916</v>
      </c>
      <c r="C619" s="94">
        <v>2</v>
      </c>
      <c r="D619" s="64">
        <v>168</v>
      </c>
      <c r="E619" s="64">
        <v>15</v>
      </c>
      <c r="F619" s="64">
        <v>9</v>
      </c>
      <c r="G619" s="64">
        <v>6</v>
      </c>
      <c r="H619" s="65">
        <v>3.1</v>
      </c>
    </row>
    <row r="620" spans="1:8" x14ac:dyDescent="0.25">
      <c r="A620" s="63" t="s">
        <v>269</v>
      </c>
      <c r="B620" s="63" t="s">
        <v>917</v>
      </c>
      <c r="C620" s="93" t="s">
        <v>189</v>
      </c>
      <c r="D620" s="64">
        <v>148</v>
      </c>
      <c r="E620" s="64">
        <v>16</v>
      </c>
      <c r="F620" s="64">
        <v>7</v>
      </c>
      <c r="G620" s="64">
        <v>6</v>
      </c>
      <c r="H620" s="65">
        <v>3.5</v>
      </c>
    </row>
    <row r="621" spans="1:8" x14ac:dyDescent="0.25">
      <c r="A621" s="63" t="s">
        <v>269</v>
      </c>
      <c r="B621" s="63" t="s">
        <v>944</v>
      </c>
      <c r="C621" s="93" t="s">
        <v>102</v>
      </c>
      <c r="D621" s="64">
        <v>222</v>
      </c>
      <c r="E621" s="64">
        <v>6</v>
      </c>
      <c r="F621" s="64">
        <v>20</v>
      </c>
      <c r="G621" s="64">
        <v>8</v>
      </c>
      <c r="H621" s="65">
        <v>3.2</v>
      </c>
    </row>
    <row r="622" spans="1:8" x14ac:dyDescent="0.25">
      <c r="A622" s="63" t="s">
        <v>269</v>
      </c>
      <c r="B622" s="63" t="s">
        <v>945</v>
      </c>
      <c r="C622" s="93" t="s">
        <v>102</v>
      </c>
      <c r="D622" s="64">
        <v>206</v>
      </c>
      <c r="E622" s="64">
        <v>6</v>
      </c>
      <c r="F622" s="64">
        <v>18</v>
      </c>
      <c r="G622" s="64">
        <v>9</v>
      </c>
      <c r="H622" s="65">
        <v>3.1</v>
      </c>
    </row>
    <row r="623" spans="1:8" x14ac:dyDescent="0.25">
      <c r="A623" s="63" t="s">
        <v>269</v>
      </c>
      <c r="B623" s="63" t="s">
        <v>282</v>
      </c>
      <c r="C623" s="93" t="s">
        <v>102</v>
      </c>
      <c r="D623" s="64">
        <v>206</v>
      </c>
      <c r="E623" s="64">
        <v>6</v>
      </c>
      <c r="F623" s="64">
        <v>18</v>
      </c>
      <c r="G623" s="64">
        <v>9</v>
      </c>
      <c r="H623" s="65">
        <v>3.1</v>
      </c>
    </row>
    <row r="624" spans="1:8" x14ac:dyDescent="0.25">
      <c r="A624" s="63" t="s">
        <v>269</v>
      </c>
      <c r="B624" s="63" t="s">
        <v>937</v>
      </c>
      <c r="C624" s="93" t="s">
        <v>263</v>
      </c>
      <c r="D624" s="64">
        <v>191</v>
      </c>
      <c r="E624" s="64">
        <v>8</v>
      </c>
      <c r="F624" s="64">
        <v>16</v>
      </c>
      <c r="G624" s="64">
        <v>7</v>
      </c>
      <c r="H624" s="65">
        <v>2.6</v>
      </c>
    </row>
    <row r="625" spans="1:8" x14ac:dyDescent="0.25">
      <c r="A625" s="63" t="s">
        <v>269</v>
      </c>
      <c r="B625" s="63" t="s">
        <v>938</v>
      </c>
      <c r="C625" s="93" t="s">
        <v>263</v>
      </c>
      <c r="D625" s="64">
        <v>184</v>
      </c>
      <c r="E625" s="64">
        <v>7</v>
      </c>
      <c r="F625" s="64">
        <v>16</v>
      </c>
      <c r="G625" s="64">
        <v>7</v>
      </c>
      <c r="H625" s="65">
        <v>2.5</v>
      </c>
    </row>
    <row r="626" spans="1:8" x14ac:dyDescent="0.25">
      <c r="A626" s="63" t="s">
        <v>269</v>
      </c>
      <c r="B626" s="63" t="s">
        <v>276</v>
      </c>
      <c r="C626" s="93" t="s">
        <v>263</v>
      </c>
      <c r="D626" s="64">
        <v>191</v>
      </c>
      <c r="E626" s="64">
        <v>8</v>
      </c>
      <c r="F626" s="64">
        <v>16</v>
      </c>
      <c r="G626" s="64">
        <v>6</v>
      </c>
      <c r="H626" s="65">
        <v>1.8</v>
      </c>
    </row>
    <row r="627" spans="1:8" x14ac:dyDescent="0.25">
      <c r="A627" s="63" t="s">
        <v>269</v>
      </c>
      <c r="B627" s="63" t="s">
        <v>277</v>
      </c>
      <c r="C627" s="93" t="s">
        <v>263</v>
      </c>
      <c r="D627" s="64">
        <v>190</v>
      </c>
      <c r="E627" s="64">
        <v>9</v>
      </c>
      <c r="F627" s="64">
        <v>12</v>
      </c>
      <c r="G627" s="64">
        <v>13</v>
      </c>
      <c r="H627" s="65">
        <v>1.9</v>
      </c>
    </row>
    <row r="628" spans="1:8" x14ac:dyDescent="0.25">
      <c r="A628" s="63" t="s">
        <v>269</v>
      </c>
      <c r="B628" s="63" t="s">
        <v>939</v>
      </c>
      <c r="C628" s="93" t="s">
        <v>102</v>
      </c>
      <c r="D628" s="64">
        <v>219</v>
      </c>
      <c r="E628" s="64">
        <v>10</v>
      </c>
      <c r="F628" s="64">
        <v>19</v>
      </c>
      <c r="G628" s="64">
        <v>6</v>
      </c>
      <c r="H628" s="65">
        <v>2.7</v>
      </c>
    </row>
    <row r="629" spans="1:8" x14ac:dyDescent="0.25">
      <c r="A629" s="63" t="s">
        <v>269</v>
      </c>
      <c r="B629" s="63" t="s">
        <v>278</v>
      </c>
      <c r="C629" s="93" t="s">
        <v>102</v>
      </c>
      <c r="D629" s="64">
        <v>217</v>
      </c>
      <c r="E629" s="64">
        <v>9</v>
      </c>
      <c r="F629" s="64">
        <v>18</v>
      </c>
      <c r="G629" s="64">
        <v>8</v>
      </c>
      <c r="H629" s="65">
        <v>3</v>
      </c>
    </row>
    <row r="630" spans="1:8" x14ac:dyDescent="0.25">
      <c r="A630" s="63" t="s">
        <v>269</v>
      </c>
      <c r="B630" s="63" t="s">
        <v>935</v>
      </c>
      <c r="C630" s="93" t="s">
        <v>173</v>
      </c>
      <c r="D630" s="64">
        <v>171</v>
      </c>
      <c r="E630" s="64">
        <v>12</v>
      </c>
      <c r="F630" s="64">
        <v>1</v>
      </c>
      <c r="G630" s="64">
        <v>31</v>
      </c>
      <c r="H630" s="65">
        <v>4.2</v>
      </c>
    </row>
    <row r="631" spans="1:8" x14ac:dyDescent="0.25">
      <c r="A631" s="63" t="s">
        <v>269</v>
      </c>
      <c r="B631" s="63" t="s">
        <v>283</v>
      </c>
      <c r="C631" s="93" t="s">
        <v>102</v>
      </c>
      <c r="D631" s="64">
        <v>173</v>
      </c>
      <c r="E631" s="64">
        <v>2</v>
      </c>
      <c r="F631" s="64">
        <v>18</v>
      </c>
      <c r="G631" s="64">
        <v>3</v>
      </c>
      <c r="H631" s="65">
        <v>2.4</v>
      </c>
    </row>
    <row r="632" spans="1:8" x14ac:dyDescent="0.25">
      <c r="A632" s="63" t="s">
        <v>269</v>
      </c>
      <c r="B632" s="63" t="s">
        <v>946</v>
      </c>
      <c r="C632" s="93" t="s">
        <v>102</v>
      </c>
      <c r="D632" s="64">
        <v>230</v>
      </c>
      <c r="E632" s="64">
        <v>5</v>
      </c>
      <c r="F632" s="64">
        <v>23</v>
      </c>
      <c r="G632" s="64">
        <v>4</v>
      </c>
      <c r="H632" s="65">
        <v>1.3</v>
      </c>
    </row>
    <row r="633" spans="1:8" x14ac:dyDescent="0.25">
      <c r="A633" s="63" t="s">
        <v>269</v>
      </c>
      <c r="B633" s="63" t="s">
        <v>947</v>
      </c>
      <c r="C633" s="93" t="s">
        <v>102</v>
      </c>
      <c r="D633" s="64">
        <v>177</v>
      </c>
      <c r="E633" s="64">
        <v>7</v>
      </c>
      <c r="F633" s="64">
        <v>14</v>
      </c>
      <c r="G633" s="64">
        <v>8</v>
      </c>
      <c r="H633" s="65">
        <v>3.2</v>
      </c>
    </row>
    <row r="634" spans="1:8" x14ac:dyDescent="0.25">
      <c r="A634" s="63" t="s">
        <v>269</v>
      </c>
      <c r="B634" s="63" t="s">
        <v>951</v>
      </c>
      <c r="C634" s="93" t="s">
        <v>102</v>
      </c>
      <c r="D634" s="64">
        <v>189</v>
      </c>
      <c r="E634" s="64">
        <v>9</v>
      </c>
      <c r="F634" s="64">
        <v>16</v>
      </c>
      <c r="G634" s="64">
        <v>6</v>
      </c>
      <c r="H634" s="65">
        <v>1.4</v>
      </c>
    </row>
    <row r="635" spans="1:8" x14ac:dyDescent="0.25">
      <c r="A635" s="63" t="s">
        <v>269</v>
      </c>
      <c r="B635" s="63" t="s">
        <v>949</v>
      </c>
      <c r="C635" s="93" t="s">
        <v>263</v>
      </c>
      <c r="D635" s="64">
        <v>181</v>
      </c>
      <c r="E635" s="64">
        <v>5</v>
      </c>
      <c r="F635" s="64">
        <v>16</v>
      </c>
      <c r="G635" s="64">
        <v>6</v>
      </c>
      <c r="H635" s="65">
        <v>2.8</v>
      </c>
    </row>
    <row r="636" spans="1:8" x14ac:dyDescent="0.25">
      <c r="A636" s="63" t="s">
        <v>269</v>
      </c>
      <c r="B636" s="63" t="s">
        <v>270</v>
      </c>
      <c r="C636" s="94">
        <v>1</v>
      </c>
      <c r="D636" s="64">
        <v>136</v>
      </c>
      <c r="E636" s="64">
        <v>15</v>
      </c>
      <c r="F636" s="64">
        <v>6</v>
      </c>
      <c r="G636" s="64">
        <v>5</v>
      </c>
      <c r="H636" s="65">
        <v>3.2</v>
      </c>
    </row>
    <row r="637" spans="1:8" x14ac:dyDescent="0.25">
      <c r="A637" s="63" t="s">
        <v>269</v>
      </c>
      <c r="B637" s="63" t="s">
        <v>936</v>
      </c>
      <c r="C637" s="93" t="s">
        <v>173</v>
      </c>
      <c r="D637" s="64">
        <v>220</v>
      </c>
      <c r="E637" s="64">
        <v>21</v>
      </c>
      <c r="F637" s="64">
        <v>11</v>
      </c>
      <c r="G637" s="64">
        <v>13</v>
      </c>
      <c r="H637" s="65">
        <v>8</v>
      </c>
    </row>
    <row r="638" spans="1:8" x14ac:dyDescent="0.25">
      <c r="A638" s="63" t="s">
        <v>269</v>
      </c>
      <c r="B638" s="63" t="s">
        <v>286</v>
      </c>
      <c r="C638" s="93" t="s">
        <v>102</v>
      </c>
      <c r="D638" s="64">
        <v>189</v>
      </c>
      <c r="E638" s="64">
        <v>6</v>
      </c>
      <c r="F638" s="64">
        <v>16</v>
      </c>
      <c r="G638" s="64">
        <v>8</v>
      </c>
      <c r="H638" s="65">
        <v>2.9</v>
      </c>
    </row>
    <row r="639" spans="1:8" x14ac:dyDescent="0.25">
      <c r="A639" s="63" t="s">
        <v>269</v>
      </c>
      <c r="B639" s="63" t="s">
        <v>271</v>
      </c>
      <c r="C639" s="93" t="s">
        <v>272</v>
      </c>
      <c r="D639" s="64">
        <v>189</v>
      </c>
      <c r="E639" s="64">
        <v>21</v>
      </c>
      <c r="F639" s="64">
        <v>11</v>
      </c>
      <c r="G639" s="64">
        <v>3</v>
      </c>
      <c r="H639" s="64">
        <v>0</v>
      </c>
    </row>
    <row r="640" spans="1:8" x14ac:dyDescent="0.25">
      <c r="A640" s="63" t="s">
        <v>269</v>
      </c>
      <c r="B640" s="63" t="s">
        <v>918</v>
      </c>
      <c r="C640" s="93" t="s">
        <v>272</v>
      </c>
      <c r="D640" s="64">
        <v>83</v>
      </c>
      <c r="E640" s="64">
        <v>7</v>
      </c>
      <c r="F640" s="64">
        <v>4</v>
      </c>
      <c r="G640" s="64">
        <v>4</v>
      </c>
      <c r="H640" s="63">
        <v>0.2</v>
      </c>
    </row>
    <row r="641" spans="1:8" x14ac:dyDescent="0.25">
      <c r="A641" s="63" t="s">
        <v>269</v>
      </c>
      <c r="B641" s="63" t="s">
        <v>919</v>
      </c>
      <c r="C641" s="94">
        <v>1</v>
      </c>
      <c r="D641" s="64">
        <v>138</v>
      </c>
      <c r="E641" s="64">
        <v>18</v>
      </c>
      <c r="F641" s="64">
        <v>4</v>
      </c>
      <c r="G641" s="64">
        <v>7</v>
      </c>
      <c r="H641" s="65">
        <v>5.7</v>
      </c>
    </row>
    <row r="642" spans="1:8" x14ac:dyDescent="0.25">
      <c r="A642" s="63" t="s">
        <v>269</v>
      </c>
      <c r="B642" s="63" t="s">
        <v>920</v>
      </c>
      <c r="C642" s="93" t="s">
        <v>92</v>
      </c>
      <c r="D642" s="64">
        <v>106</v>
      </c>
      <c r="E642" s="64">
        <v>10</v>
      </c>
      <c r="F642" s="64">
        <v>6</v>
      </c>
      <c r="G642" s="64">
        <v>2</v>
      </c>
      <c r="H642" s="64">
        <v>0</v>
      </c>
    </row>
    <row r="643" spans="1:8" x14ac:dyDescent="0.25">
      <c r="A643" s="63" t="s">
        <v>269</v>
      </c>
      <c r="B643" s="63" t="s">
        <v>284</v>
      </c>
      <c r="C643" s="93" t="s">
        <v>102</v>
      </c>
      <c r="D643" s="64">
        <v>166</v>
      </c>
      <c r="E643" s="64">
        <v>4</v>
      </c>
      <c r="F643" s="64">
        <v>17</v>
      </c>
      <c r="G643" s="64">
        <v>3</v>
      </c>
      <c r="H643" s="65">
        <v>1.7</v>
      </c>
    </row>
    <row r="644" spans="1:8" x14ac:dyDescent="0.25">
      <c r="A644" s="63" t="s">
        <v>269</v>
      </c>
      <c r="B644" s="63" t="s">
        <v>921</v>
      </c>
      <c r="C644" s="94">
        <v>1</v>
      </c>
      <c r="D644" s="64">
        <v>107</v>
      </c>
      <c r="E644" s="64">
        <v>9</v>
      </c>
      <c r="F644" s="64">
        <v>6</v>
      </c>
      <c r="G644" s="64">
        <v>4</v>
      </c>
      <c r="H644" s="65">
        <v>1.8</v>
      </c>
    </row>
    <row r="645" spans="1:8" x14ac:dyDescent="0.25">
      <c r="A645" s="63" t="s">
        <v>216</v>
      </c>
      <c r="B645" s="63" t="s">
        <v>247</v>
      </c>
      <c r="C645" s="93" t="s">
        <v>1</v>
      </c>
      <c r="D645" s="64">
        <v>87</v>
      </c>
      <c r="E645" s="64">
        <v>11</v>
      </c>
      <c r="F645" s="64">
        <v>4</v>
      </c>
      <c r="G645" s="64">
        <v>1</v>
      </c>
      <c r="H645" s="64"/>
    </row>
    <row r="646" spans="1:8" x14ac:dyDescent="0.25">
      <c r="A646" s="63" t="s">
        <v>216</v>
      </c>
      <c r="B646" s="63" t="s">
        <v>248</v>
      </c>
      <c r="C646" s="93" t="s">
        <v>8</v>
      </c>
      <c r="D646" s="64">
        <v>130</v>
      </c>
      <c r="E646" s="64">
        <v>9</v>
      </c>
      <c r="F646" s="64">
        <v>10</v>
      </c>
      <c r="G646" s="63"/>
      <c r="H646" s="63"/>
    </row>
    <row r="647" spans="1:8" x14ac:dyDescent="0.25">
      <c r="A647" s="63" t="s">
        <v>216</v>
      </c>
      <c r="B647" s="63" t="s">
        <v>893</v>
      </c>
      <c r="C647" s="93" t="s">
        <v>8</v>
      </c>
      <c r="D647" s="64">
        <v>130</v>
      </c>
      <c r="E647" s="64">
        <v>9</v>
      </c>
      <c r="F647" s="64">
        <v>10</v>
      </c>
      <c r="G647" s="63"/>
      <c r="H647" s="63"/>
    </row>
    <row r="648" spans="1:8" x14ac:dyDescent="0.25">
      <c r="A648" s="63" t="s">
        <v>216</v>
      </c>
      <c r="B648" s="63" t="s">
        <v>875</v>
      </c>
      <c r="C648" s="93" t="s">
        <v>189</v>
      </c>
      <c r="D648" s="64">
        <v>194</v>
      </c>
      <c r="E648" s="64">
        <v>24</v>
      </c>
      <c r="F648" s="64">
        <v>10</v>
      </c>
      <c r="G648" s="64">
        <v>0</v>
      </c>
      <c r="H648" s="64"/>
    </row>
    <row r="649" spans="1:8" x14ac:dyDescent="0.25">
      <c r="A649" s="63" t="s">
        <v>216</v>
      </c>
      <c r="B649" s="63" t="s">
        <v>876</v>
      </c>
      <c r="C649" s="93" t="s">
        <v>189</v>
      </c>
      <c r="D649" s="64">
        <v>95</v>
      </c>
      <c r="E649" s="64">
        <v>20</v>
      </c>
      <c r="F649" s="64">
        <v>1</v>
      </c>
      <c r="G649" s="64">
        <v>0</v>
      </c>
      <c r="H649" s="64"/>
    </row>
    <row r="650" spans="1:8" x14ac:dyDescent="0.25">
      <c r="A650" s="63" t="s">
        <v>216</v>
      </c>
      <c r="B650" s="63" t="s">
        <v>1178</v>
      </c>
      <c r="C650" s="93" t="s">
        <v>189</v>
      </c>
      <c r="D650" s="64">
        <v>200</v>
      </c>
      <c r="E650" s="64">
        <v>26</v>
      </c>
      <c r="F650" s="64">
        <v>10</v>
      </c>
      <c r="G650" s="64">
        <v>0</v>
      </c>
      <c r="H650" s="64"/>
    </row>
    <row r="651" spans="1:8" x14ac:dyDescent="0.25">
      <c r="A651" s="63" t="s">
        <v>216</v>
      </c>
      <c r="B651" s="63" t="s">
        <v>1179</v>
      </c>
      <c r="C651" s="93" t="s">
        <v>189</v>
      </c>
      <c r="D651" s="64">
        <v>227</v>
      </c>
      <c r="E651" s="64">
        <v>23</v>
      </c>
      <c r="F651" s="64">
        <v>14</v>
      </c>
      <c r="G651" s="64">
        <v>0</v>
      </c>
      <c r="H651" s="64"/>
    </row>
    <row r="652" spans="1:8" x14ac:dyDescent="0.25">
      <c r="A652" s="63" t="s">
        <v>216</v>
      </c>
      <c r="B652" s="63" t="s">
        <v>1180</v>
      </c>
      <c r="C652" s="93" t="s">
        <v>189</v>
      </c>
      <c r="D652" s="64">
        <v>181</v>
      </c>
      <c r="E652" s="64">
        <v>24</v>
      </c>
      <c r="F652" s="64">
        <v>8</v>
      </c>
      <c r="G652" s="64">
        <v>0</v>
      </c>
      <c r="H652" s="64"/>
    </row>
    <row r="653" spans="1:8" x14ac:dyDescent="0.25">
      <c r="A653" s="63" t="s">
        <v>216</v>
      </c>
      <c r="B653" s="63" t="s">
        <v>1181</v>
      </c>
      <c r="C653" s="93" t="s">
        <v>189</v>
      </c>
      <c r="D653" s="64">
        <v>196</v>
      </c>
      <c r="E653" s="64">
        <v>25</v>
      </c>
      <c r="F653" s="64">
        <v>9</v>
      </c>
      <c r="G653" s="64">
        <v>0</v>
      </c>
      <c r="H653" s="64"/>
    </row>
    <row r="654" spans="1:8" x14ac:dyDescent="0.25">
      <c r="A654" s="63" t="s">
        <v>216</v>
      </c>
      <c r="B654" s="63" t="s">
        <v>1182</v>
      </c>
      <c r="C654" s="93" t="s">
        <v>189</v>
      </c>
      <c r="D654" s="64">
        <v>197</v>
      </c>
      <c r="E654" s="64">
        <v>27</v>
      </c>
      <c r="F654" s="64">
        <v>9</v>
      </c>
      <c r="G654" s="64">
        <v>0</v>
      </c>
      <c r="H654" s="64"/>
    </row>
    <row r="655" spans="1:8" x14ac:dyDescent="0.25">
      <c r="A655" s="63" t="s">
        <v>216</v>
      </c>
      <c r="B655" s="63" t="s">
        <v>1183</v>
      </c>
      <c r="C655" s="93" t="s">
        <v>189</v>
      </c>
      <c r="D655" s="64">
        <v>148</v>
      </c>
      <c r="E655" s="64">
        <v>24</v>
      </c>
      <c r="F655" s="64">
        <v>5</v>
      </c>
      <c r="G655" s="64">
        <v>0</v>
      </c>
      <c r="H655" s="64"/>
    </row>
    <row r="656" spans="1:8" x14ac:dyDescent="0.25">
      <c r="A656" s="63" t="s">
        <v>216</v>
      </c>
      <c r="B656" s="63" t="s">
        <v>1184</v>
      </c>
      <c r="C656" s="93" t="s">
        <v>189</v>
      </c>
      <c r="D656" s="64">
        <v>171</v>
      </c>
      <c r="E656" s="64">
        <v>28</v>
      </c>
      <c r="F656" s="64">
        <v>5</v>
      </c>
      <c r="G656" s="64">
        <v>0</v>
      </c>
      <c r="H656" s="64"/>
    </row>
    <row r="657" spans="1:8" x14ac:dyDescent="0.25">
      <c r="A657" s="63" t="s">
        <v>216</v>
      </c>
      <c r="B657" s="63" t="s">
        <v>1185</v>
      </c>
      <c r="C657" s="93" t="s">
        <v>189</v>
      </c>
      <c r="D657" s="64">
        <v>184</v>
      </c>
      <c r="E657" s="64">
        <v>25</v>
      </c>
      <c r="F657" s="64">
        <v>8</v>
      </c>
      <c r="G657" s="64">
        <v>0</v>
      </c>
      <c r="H657" s="64"/>
    </row>
    <row r="658" spans="1:8" x14ac:dyDescent="0.25">
      <c r="A658" s="63" t="s">
        <v>216</v>
      </c>
      <c r="B658" s="63" t="s">
        <v>217</v>
      </c>
      <c r="C658" s="93" t="s">
        <v>189</v>
      </c>
      <c r="D658" s="64">
        <v>167</v>
      </c>
      <c r="E658" s="64">
        <v>23</v>
      </c>
      <c r="F658" s="64">
        <v>8</v>
      </c>
      <c r="G658" s="64">
        <v>0</v>
      </c>
      <c r="H658" s="64"/>
    </row>
    <row r="659" spans="1:8" x14ac:dyDescent="0.25">
      <c r="A659" s="63" t="s">
        <v>216</v>
      </c>
      <c r="B659" s="63" t="s">
        <v>218</v>
      </c>
      <c r="C659" s="93" t="s">
        <v>189</v>
      </c>
      <c r="D659" s="64">
        <v>194</v>
      </c>
      <c r="E659" s="64">
        <v>22</v>
      </c>
      <c r="F659" s="64">
        <v>11</v>
      </c>
      <c r="G659" s="64">
        <v>0</v>
      </c>
      <c r="H659" s="64"/>
    </row>
    <row r="660" spans="1:8" x14ac:dyDescent="0.25">
      <c r="A660" s="63" t="s">
        <v>216</v>
      </c>
      <c r="B660" s="63" t="s">
        <v>219</v>
      </c>
      <c r="C660" s="93" t="s">
        <v>189</v>
      </c>
      <c r="D660" s="64">
        <v>214</v>
      </c>
      <c r="E660" s="64">
        <v>22</v>
      </c>
      <c r="F660" s="64">
        <v>13</v>
      </c>
      <c r="G660" s="64">
        <v>0</v>
      </c>
      <c r="H660" s="64"/>
    </row>
    <row r="661" spans="1:8" x14ac:dyDescent="0.25">
      <c r="A661" s="63" t="s">
        <v>216</v>
      </c>
      <c r="B661" s="63" t="s">
        <v>220</v>
      </c>
      <c r="C661" s="93" t="s">
        <v>189</v>
      </c>
      <c r="D661" s="64">
        <v>243</v>
      </c>
      <c r="E661" s="64">
        <v>22</v>
      </c>
      <c r="F661" s="64">
        <v>17</v>
      </c>
      <c r="G661" s="64">
        <v>0</v>
      </c>
      <c r="H661" s="64"/>
    </row>
    <row r="662" spans="1:8" x14ac:dyDescent="0.25">
      <c r="A662" s="63" t="s">
        <v>216</v>
      </c>
      <c r="B662" s="63" t="s">
        <v>1186</v>
      </c>
      <c r="C662" s="93" t="s">
        <v>189</v>
      </c>
      <c r="D662" s="64">
        <v>133</v>
      </c>
      <c r="E662" s="64">
        <v>24</v>
      </c>
      <c r="F662" s="64">
        <v>3</v>
      </c>
      <c r="G662" s="64">
        <v>0</v>
      </c>
      <c r="H662" s="64"/>
    </row>
    <row r="663" spans="1:8" x14ac:dyDescent="0.25">
      <c r="A663" s="63" t="s">
        <v>216</v>
      </c>
      <c r="B663" s="63" t="s">
        <v>1187</v>
      </c>
      <c r="C663" s="93" t="s">
        <v>189</v>
      </c>
      <c r="D663" s="64">
        <v>175</v>
      </c>
      <c r="E663" s="64">
        <v>30</v>
      </c>
      <c r="F663" s="64">
        <v>5</v>
      </c>
      <c r="G663" s="64">
        <v>0</v>
      </c>
      <c r="H663" s="64"/>
    </row>
    <row r="664" spans="1:8" x14ac:dyDescent="0.25">
      <c r="A664" s="63" t="s">
        <v>216</v>
      </c>
      <c r="B664" s="63" t="s">
        <v>1188</v>
      </c>
      <c r="C664" s="93" t="s">
        <v>189</v>
      </c>
      <c r="D664" s="64">
        <v>158</v>
      </c>
      <c r="E664" s="64">
        <v>25</v>
      </c>
      <c r="F664" s="64">
        <v>5</v>
      </c>
      <c r="G664" s="64">
        <v>0</v>
      </c>
      <c r="H664" s="64"/>
    </row>
    <row r="665" spans="1:8" x14ac:dyDescent="0.25">
      <c r="A665" s="63" t="s">
        <v>216</v>
      </c>
      <c r="B665" s="63" t="s">
        <v>1189</v>
      </c>
      <c r="C665" s="93" t="s">
        <v>189</v>
      </c>
      <c r="D665" s="64">
        <v>195</v>
      </c>
      <c r="E665" s="64">
        <v>29</v>
      </c>
      <c r="F665" s="64">
        <v>8</v>
      </c>
      <c r="G665" s="64">
        <v>0</v>
      </c>
      <c r="H665" s="64"/>
    </row>
    <row r="666" spans="1:8" x14ac:dyDescent="0.25">
      <c r="A666" s="63" t="s">
        <v>216</v>
      </c>
      <c r="B666" s="63" t="s">
        <v>1190</v>
      </c>
      <c r="C666" s="93" t="s">
        <v>189</v>
      </c>
      <c r="D666" s="64">
        <v>230</v>
      </c>
      <c r="E666" s="64">
        <v>20</v>
      </c>
      <c r="F666" s="64">
        <v>16</v>
      </c>
      <c r="G666" s="64">
        <v>0</v>
      </c>
      <c r="H666" s="64"/>
    </row>
    <row r="667" spans="1:8" x14ac:dyDescent="0.25">
      <c r="A667" s="63" t="s">
        <v>216</v>
      </c>
      <c r="B667" s="63" t="s">
        <v>221</v>
      </c>
      <c r="C667" s="93" t="s">
        <v>189</v>
      </c>
      <c r="D667" s="64">
        <v>232</v>
      </c>
      <c r="E667" s="64">
        <v>23</v>
      </c>
      <c r="F667" s="64">
        <v>15</v>
      </c>
      <c r="G667" s="64">
        <v>0</v>
      </c>
      <c r="H667" s="64"/>
    </row>
    <row r="668" spans="1:8" x14ac:dyDescent="0.25">
      <c r="A668" s="63" t="s">
        <v>216</v>
      </c>
      <c r="B668" s="63" t="s">
        <v>222</v>
      </c>
      <c r="C668" s="93" t="s">
        <v>189</v>
      </c>
      <c r="D668" s="64">
        <v>164</v>
      </c>
      <c r="E668" s="64">
        <v>21</v>
      </c>
      <c r="F668" s="64">
        <v>8</v>
      </c>
      <c r="G668" s="64">
        <v>0</v>
      </c>
      <c r="H668" s="64"/>
    </row>
    <row r="669" spans="1:8" x14ac:dyDescent="0.25">
      <c r="A669" s="63" t="s">
        <v>216</v>
      </c>
      <c r="B669" s="63" t="s">
        <v>1191</v>
      </c>
      <c r="C669" s="93" t="s">
        <v>189</v>
      </c>
      <c r="D669" s="64">
        <v>309</v>
      </c>
      <c r="E669" s="64">
        <v>17</v>
      </c>
      <c r="F669" s="64">
        <v>26</v>
      </c>
      <c r="G669" s="64">
        <v>0</v>
      </c>
      <c r="H669" s="64"/>
    </row>
    <row r="670" spans="1:8" x14ac:dyDescent="0.25">
      <c r="A670" s="63" t="s">
        <v>216</v>
      </c>
      <c r="B670" s="63" t="s">
        <v>223</v>
      </c>
      <c r="C670" s="93" t="s">
        <v>189</v>
      </c>
      <c r="D670" s="64">
        <v>156</v>
      </c>
      <c r="E670" s="64">
        <v>25</v>
      </c>
      <c r="F670" s="64">
        <v>5</v>
      </c>
      <c r="G670" s="64">
        <v>0</v>
      </c>
      <c r="H670" s="64"/>
    </row>
    <row r="671" spans="1:8" x14ac:dyDescent="0.25">
      <c r="A671" s="63" t="s">
        <v>216</v>
      </c>
      <c r="B671" s="63" t="s">
        <v>1192</v>
      </c>
      <c r="C671" s="93" t="s">
        <v>189</v>
      </c>
      <c r="D671" s="64">
        <v>237</v>
      </c>
      <c r="E671" s="64">
        <v>21</v>
      </c>
      <c r="F671" s="64">
        <v>16</v>
      </c>
      <c r="G671" s="64">
        <v>0</v>
      </c>
      <c r="H671" s="64"/>
    </row>
    <row r="672" spans="1:8" x14ac:dyDescent="0.25">
      <c r="A672" s="63" t="s">
        <v>216</v>
      </c>
      <c r="B672" s="63" t="s">
        <v>224</v>
      </c>
      <c r="C672" s="93" t="s">
        <v>189</v>
      </c>
      <c r="D672" s="64">
        <v>183</v>
      </c>
      <c r="E672" s="64">
        <v>28</v>
      </c>
      <c r="F672" s="64">
        <v>7</v>
      </c>
      <c r="G672" s="64">
        <v>0</v>
      </c>
      <c r="H672" s="64"/>
    </row>
    <row r="673" spans="1:8" x14ac:dyDescent="0.25">
      <c r="A673" s="63" t="s">
        <v>216</v>
      </c>
      <c r="B673" s="63" t="s">
        <v>225</v>
      </c>
      <c r="C673" s="93" t="s">
        <v>189</v>
      </c>
      <c r="D673" s="64">
        <v>191</v>
      </c>
      <c r="E673" s="64">
        <v>23</v>
      </c>
      <c r="F673" s="64">
        <v>10</v>
      </c>
      <c r="G673" s="64">
        <v>0</v>
      </c>
      <c r="H673" s="64"/>
    </row>
    <row r="674" spans="1:8" x14ac:dyDescent="0.25">
      <c r="A674" s="63" t="s">
        <v>216</v>
      </c>
      <c r="B674" s="63" t="s">
        <v>226</v>
      </c>
      <c r="C674" s="93" t="s">
        <v>189</v>
      </c>
      <c r="D674" s="64">
        <v>216</v>
      </c>
      <c r="E674" s="64">
        <v>22</v>
      </c>
      <c r="F674" s="64">
        <v>13</v>
      </c>
      <c r="G674" s="64">
        <v>0</v>
      </c>
      <c r="H674" s="64"/>
    </row>
    <row r="675" spans="1:8" x14ac:dyDescent="0.25">
      <c r="A675" s="63" t="s">
        <v>216</v>
      </c>
      <c r="B675" s="63" t="s">
        <v>227</v>
      </c>
      <c r="C675" s="93" t="s">
        <v>189</v>
      </c>
      <c r="D675" s="64">
        <v>170</v>
      </c>
      <c r="E675" s="64">
        <v>24</v>
      </c>
      <c r="F675" s="64">
        <v>7</v>
      </c>
      <c r="G675" s="64">
        <v>0</v>
      </c>
      <c r="H675" s="64"/>
    </row>
    <row r="676" spans="1:8" x14ac:dyDescent="0.25">
      <c r="A676" s="63" t="s">
        <v>216</v>
      </c>
      <c r="B676" s="63" t="s">
        <v>1193</v>
      </c>
      <c r="C676" s="93" t="s">
        <v>189</v>
      </c>
      <c r="D676" s="64">
        <v>146</v>
      </c>
      <c r="E676" s="64">
        <v>21</v>
      </c>
      <c r="F676" s="64">
        <v>6</v>
      </c>
      <c r="G676" s="64">
        <v>0</v>
      </c>
      <c r="H676" s="64"/>
    </row>
    <row r="677" spans="1:8" x14ac:dyDescent="0.25">
      <c r="A677" s="63" t="s">
        <v>216</v>
      </c>
      <c r="B677" s="63" t="s">
        <v>877</v>
      </c>
      <c r="C677" s="93" t="s">
        <v>189</v>
      </c>
      <c r="D677" s="64">
        <v>107</v>
      </c>
      <c r="E677" s="64">
        <v>21</v>
      </c>
      <c r="F677" s="64">
        <v>2</v>
      </c>
      <c r="G677" s="64">
        <v>0</v>
      </c>
      <c r="H677" s="64"/>
    </row>
    <row r="678" spans="1:8" x14ac:dyDescent="0.25">
      <c r="A678" s="63" t="s">
        <v>216</v>
      </c>
      <c r="B678" s="63" t="s">
        <v>249</v>
      </c>
      <c r="C678" s="93" t="s">
        <v>1</v>
      </c>
      <c r="D678" s="64">
        <v>153</v>
      </c>
      <c r="E678" s="64">
        <v>7</v>
      </c>
      <c r="F678" s="64">
        <v>13</v>
      </c>
      <c r="G678" s="64">
        <v>3</v>
      </c>
      <c r="H678" s="64"/>
    </row>
    <row r="679" spans="1:8" x14ac:dyDescent="0.25">
      <c r="A679" s="63" t="s">
        <v>216</v>
      </c>
      <c r="B679" s="63" t="s">
        <v>894</v>
      </c>
      <c r="C679" s="93" t="s">
        <v>1</v>
      </c>
      <c r="D679" s="64">
        <v>129</v>
      </c>
      <c r="E679" s="64">
        <v>6</v>
      </c>
      <c r="F679" s="64">
        <v>11</v>
      </c>
      <c r="G679" s="64">
        <v>1</v>
      </c>
      <c r="H679" s="64"/>
    </row>
    <row r="680" spans="1:8" x14ac:dyDescent="0.25">
      <c r="A680" s="63" t="s">
        <v>216</v>
      </c>
      <c r="B680" s="63" t="s">
        <v>895</v>
      </c>
      <c r="C680" s="93" t="s">
        <v>1</v>
      </c>
      <c r="D680" s="64">
        <v>127</v>
      </c>
      <c r="E680" s="64">
        <v>7</v>
      </c>
      <c r="F680" s="64">
        <v>9</v>
      </c>
      <c r="G680" s="64">
        <v>4</v>
      </c>
      <c r="H680" s="64"/>
    </row>
    <row r="681" spans="1:8" x14ac:dyDescent="0.25">
      <c r="A681" s="63" t="s">
        <v>216</v>
      </c>
      <c r="B681" s="63" t="s">
        <v>878</v>
      </c>
      <c r="C681" s="93" t="s">
        <v>189</v>
      </c>
      <c r="D681" s="64">
        <v>122</v>
      </c>
      <c r="E681" s="64">
        <v>24</v>
      </c>
      <c r="F681" s="64">
        <v>2</v>
      </c>
      <c r="G681" s="64">
        <v>0</v>
      </c>
      <c r="H681" s="64"/>
    </row>
    <row r="682" spans="1:8" x14ac:dyDescent="0.25">
      <c r="A682" s="63" t="s">
        <v>216</v>
      </c>
      <c r="B682" s="63" t="s">
        <v>239</v>
      </c>
      <c r="C682" s="93" t="s">
        <v>189</v>
      </c>
      <c r="D682" s="64">
        <v>142</v>
      </c>
      <c r="E682" s="64">
        <v>19</v>
      </c>
      <c r="F682" s="64">
        <v>7</v>
      </c>
      <c r="G682" s="64">
        <v>0</v>
      </c>
      <c r="H682" s="64"/>
    </row>
    <row r="683" spans="1:8" x14ac:dyDescent="0.25">
      <c r="A683" s="63" t="s">
        <v>216</v>
      </c>
      <c r="B683" s="63" t="s">
        <v>240</v>
      </c>
      <c r="C683" s="93" t="s">
        <v>189</v>
      </c>
      <c r="D683" s="64">
        <v>119</v>
      </c>
      <c r="E683" s="64">
        <v>25</v>
      </c>
      <c r="F683" s="64">
        <v>2</v>
      </c>
      <c r="G683" s="64">
        <v>0</v>
      </c>
      <c r="H683" s="64"/>
    </row>
    <row r="684" spans="1:8" x14ac:dyDescent="0.25">
      <c r="A684" s="63" t="s">
        <v>216</v>
      </c>
      <c r="B684" s="63" t="s">
        <v>241</v>
      </c>
      <c r="C684" s="93" t="s">
        <v>189</v>
      </c>
      <c r="D684" s="64">
        <v>161</v>
      </c>
      <c r="E684" s="64">
        <v>16</v>
      </c>
      <c r="F684" s="64">
        <v>10</v>
      </c>
      <c r="G684" s="64">
        <v>0</v>
      </c>
      <c r="H684" s="64"/>
    </row>
    <row r="685" spans="1:8" x14ac:dyDescent="0.25">
      <c r="A685" s="63" t="s">
        <v>216</v>
      </c>
      <c r="B685" s="63" t="s">
        <v>242</v>
      </c>
      <c r="C685" s="93" t="s">
        <v>189</v>
      </c>
      <c r="D685" s="64">
        <v>127</v>
      </c>
      <c r="E685" s="64">
        <v>19</v>
      </c>
      <c r="F685" s="64">
        <v>5</v>
      </c>
      <c r="G685" s="64">
        <v>0</v>
      </c>
      <c r="H685" s="64"/>
    </row>
    <row r="686" spans="1:8" x14ac:dyDescent="0.25">
      <c r="A686" s="63" t="s">
        <v>216</v>
      </c>
      <c r="B686" s="63" t="s">
        <v>859</v>
      </c>
      <c r="C686" s="93" t="s">
        <v>189</v>
      </c>
      <c r="D686" s="64">
        <v>179</v>
      </c>
      <c r="E686" s="64">
        <v>20</v>
      </c>
      <c r="F686" s="64">
        <v>10</v>
      </c>
      <c r="G686" s="64">
        <v>0</v>
      </c>
      <c r="H686" s="64"/>
    </row>
    <row r="687" spans="1:8" x14ac:dyDescent="0.25">
      <c r="A687" s="63" t="s">
        <v>216</v>
      </c>
      <c r="B687" s="63" t="s">
        <v>860</v>
      </c>
      <c r="C687" s="93" t="s">
        <v>189</v>
      </c>
      <c r="D687" s="64">
        <v>143</v>
      </c>
      <c r="E687" s="64">
        <v>22</v>
      </c>
      <c r="F687" s="64">
        <v>6</v>
      </c>
      <c r="G687" s="64">
        <v>0</v>
      </c>
      <c r="H687" s="64"/>
    </row>
    <row r="688" spans="1:8" x14ac:dyDescent="0.25">
      <c r="A688" s="63" t="s">
        <v>216</v>
      </c>
      <c r="B688" s="63" t="s">
        <v>861</v>
      </c>
      <c r="C688" s="93" t="s">
        <v>189</v>
      </c>
      <c r="D688" s="64">
        <v>187</v>
      </c>
      <c r="E688" s="64">
        <v>15</v>
      </c>
      <c r="F688" s="64">
        <v>14</v>
      </c>
      <c r="G688" s="64">
        <v>0</v>
      </c>
      <c r="H688" s="64"/>
    </row>
    <row r="689" spans="1:8" x14ac:dyDescent="0.25">
      <c r="A689" s="63" t="s">
        <v>216</v>
      </c>
      <c r="B689" s="63" t="s">
        <v>862</v>
      </c>
      <c r="C689" s="93" t="s">
        <v>189</v>
      </c>
      <c r="D689" s="64">
        <v>127</v>
      </c>
      <c r="E689" s="64">
        <v>19</v>
      </c>
      <c r="F689" s="64">
        <v>5</v>
      </c>
      <c r="G689" s="64">
        <v>0</v>
      </c>
      <c r="H689" s="64"/>
    </row>
    <row r="690" spans="1:8" x14ac:dyDescent="0.25">
      <c r="A690" s="63" t="s">
        <v>216</v>
      </c>
      <c r="B690" s="63" t="s">
        <v>243</v>
      </c>
      <c r="C690" s="93" t="s">
        <v>189</v>
      </c>
      <c r="D690" s="64">
        <v>218</v>
      </c>
      <c r="E690" s="64">
        <v>20</v>
      </c>
      <c r="F690" s="64">
        <v>15</v>
      </c>
      <c r="G690" s="64">
        <v>0</v>
      </c>
      <c r="H690" s="64"/>
    </row>
    <row r="691" spans="1:8" x14ac:dyDescent="0.25">
      <c r="A691" s="63" t="s">
        <v>216</v>
      </c>
      <c r="B691" s="63" t="s">
        <v>1302</v>
      </c>
      <c r="C691" s="93" t="s">
        <v>1301</v>
      </c>
      <c r="D691" s="64">
        <v>110</v>
      </c>
      <c r="E691" s="64">
        <v>23</v>
      </c>
      <c r="F691" s="63">
        <v>1</v>
      </c>
      <c r="G691" s="64">
        <v>0</v>
      </c>
      <c r="H691" s="65">
        <v>0</v>
      </c>
    </row>
    <row r="692" spans="1:8" x14ac:dyDescent="0.25">
      <c r="A692" s="63" t="s">
        <v>216</v>
      </c>
      <c r="B692" s="63" t="s">
        <v>250</v>
      </c>
      <c r="C692" s="93" t="s">
        <v>102</v>
      </c>
      <c r="D692" s="64">
        <v>89</v>
      </c>
      <c r="E692" s="64">
        <v>9</v>
      </c>
      <c r="F692" s="64">
        <v>5</v>
      </c>
      <c r="G692" s="63"/>
      <c r="H692" s="63"/>
    </row>
    <row r="693" spans="1:8" x14ac:dyDescent="0.25">
      <c r="A693" s="63" t="s">
        <v>216</v>
      </c>
      <c r="B693" s="63" t="s">
        <v>863</v>
      </c>
      <c r="C693" s="93" t="s">
        <v>189</v>
      </c>
      <c r="D693" s="64">
        <v>195</v>
      </c>
      <c r="E693" s="64">
        <v>17</v>
      </c>
      <c r="F693" s="64">
        <v>14</v>
      </c>
      <c r="G693" s="64">
        <v>0</v>
      </c>
      <c r="H693" s="64"/>
    </row>
    <row r="694" spans="1:8" x14ac:dyDescent="0.25">
      <c r="A694" s="63" t="s">
        <v>216</v>
      </c>
      <c r="B694" s="63" t="s">
        <v>244</v>
      </c>
      <c r="C694" s="93" t="s">
        <v>189</v>
      </c>
      <c r="D694" s="64">
        <v>153</v>
      </c>
      <c r="E694" s="64">
        <v>16</v>
      </c>
      <c r="F694" s="64">
        <v>9</v>
      </c>
      <c r="G694" s="64">
        <v>0</v>
      </c>
      <c r="H694" s="64"/>
    </row>
    <row r="695" spans="1:8" x14ac:dyDescent="0.25">
      <c r="A695" s="63" t="s">
        <v>216</v>
      </c>
      <c r="B695" s="63" t="s">
        <v>896</v>
      </c>
      <c r="C695" s="93" t="s">
        <v>1</v>
      </c>
      <c r="D695" s="64">
        <v>101</v>
      </c>
      <c r="E695" s="64">
        <v>11</v>
      </c>
      <c r="F695" s="64">
        <v>6</v>
      </c>
      <c r="G695" s="64">
        <v>1</v>
      </c>
      <c r="H695" s="64"/>
    </row>
    <row r="696" spans="1:8" x14ac:dyDescent="0.25">
      <c r="A696" s="63" t="s">
        <v>216</v>
      </c>
      <c r="B696" s="63" t="s">
        <v>251</v>
      </c>
      <c r="C696" s="93" t="s">
        <v>1</v>
      </c>
      <c r="D696" s="64">
        <v>69</v>
      </c>
      <c r="E696" s="64">
        <v>9</v>
      </c>
      <c r="F696" s="64">
        <v>3</v>
      </c>
      <c r="G696" s="64">
        <v>1</v>
      </c>
      <c r="H696" s="64"/>
    </row>
    <row r="697" spans="1:8" x14ac:dyDescent="0.25">
      <c r="A697" s="63" t="s">
        <v>216</v>
      </c>
      <c r="B697" s="63" t="s">
        <v>897</v>
      </c>
      <c r="C697" s="93" t="s">
        <v>263</v>
      </c>
      <c r="D697" s="64">
        <v>193</v>
      </c>
      <c r="E697" s="64">
        <v>5</v>
      </c>
      <c r="F697" s="64">
        <v>19</v>
      </c>
      <c r="G697" s="63"/>
      <c r="H697" s="63"/>
    </row>
    <row r="698" spans="1:8" x14ac:dyDescent="0.25">
      <c r="A698" s="63" t="s">
        <v>216</v>
      </c>
      <c r="B698" s="63" t="s">
        <v>879</v>
      </c>
      <c r="C698" s="93" t="s">
        <v>189</v>
      </c>
      <c r="D698" s="64">
        <v>119</v>
      </c>
      <c r="E698" s="64">
        <v>23</v>
      </c>
      <c r="F698" s="64">
        <v>2</v>
      </c>
      <c r="G698" s="64">
        <v>0</v>
      </c>
      <c r="H698" s="64"/>
    </row>
    <row r="699" spans="1:8" x14ac:dyDescent="0.25">
      <c r="A699" s="63" t="s">
        <v>216</v>
      </c>
      <c r="B699" s="63" t="s">
        <v>252</v>
      </c>
      <c r="C699" s="93" t="s">
        <v>92</v>
      </c>
      <c r="D699" s="64">
        <v>83</v>
      </c>
      <c r="E699" s="64">
        <v>11</v>
      </c>
      <c r="F699" s="64">
        <v>4</v>
      </c>
      <c r="G699" s="63"/>
      <c r="H699" s="63"/>
    </row>
    <row r="700" spans="1:8" x14ac:dyDescent="0.25">
      <c r="A700" s="63" t="s">
        <v>216</v>
      </c>
      <c r="B700" s="63" t="s">
        <v>253</v>
      </c>
      <c r="C700" s="93" t="s">
        <v>1</v>
      </c>
      <c r="D700" s="64">
        <v>75</v>
      </c>
      <c r="E700" s="64">
        <v>8</v>
      </c>
      <c r="F700" s="64">
        <v>4</v>
      </c>
      <c r="G700" s="64">
        <v>1</v>
      </c>
      <c r="H700" s="64"/>
    </row>
    <row r="701" spans="1:8" x14ac:dyDescent="0.25">
      <c r="A701" s="63" t="s">
        <v>216</v>
      </c>
      <c r="B701" s="63" t="s">
        <v>898</v>
      </c>
      <c r="C701" s="93" t="s">
        <v>1</v>
      </c>
      <c r="D701" s="64">
        <v>48</v>
      </c>
      <c r="E701" s="64">
        <v>10</v>
      </c>
      <c r="F701" s="63"/>
      <c r="G701" s="64">
        <v>1</v>
      </c>
      <c r="H701" s="64"/>
    </row>
    <row r="702" spans="1:8" x14ac:dyDescent="0.25">
      <c r="A702" s="63" t="s">
        <v>216</v>
      </c>
      <c r="B702" s="63" t="s">
        <v>899</v>
      </c>
      <c r="C702" s="93" t="s">
        <v>1</v>
      </c>
      <c r="D702" s="64">
        <v>62</v>
      </c>
      <c r="E702" s="64">
        <v>10</v>
      </c>
      <c r="F702" s="64">
        <v>2</v>
      </c>
      <c r="G702" s="64">
        <v>1</v>
      </c>
      <c r="H702" s="64"/>
    </row>
    <row r="703" spans="1:8" x14ac:dyDescent="0.25">
      <c r="A703" s="63" t="s">
        <v>216</v>
      </c>
      <c r="B703" s="63" t="s">
        <v>254</v>
      </c>
      <c r="C703" s="93" t="s">
        <v>1</v>
      </c>
      <c r="D703" s="64">
        <v>91</v>
      </c>
      <c r="E703" s="64">
        <v>9</v>
      </c>
      <c r="F703" s="64">
        <v>5</v>
      </c>
      <c r="G703" s="64">
        <v>2</v>
      </c>
      <c r="H703" s="64"/>
    </row>
    <row r="704" spans="1:8" x14ac:dyDescent="0.25">
      <c r="A704" s="63" t="s">
        <v>216</v>
      </c>
      <c r="B704" s="63" t="s">
        <v>255</v>
      </c>
      <c r="C704" s="93" t="s">
        <v>1</v>
      </c>
      <c r="D704" s="64">
        <v>147</v>
      </c>
      <c r="E704" s="64">
        <v>7</v>
      </c>
      <c r="F704" s="64">
        <v>12</v>
      </c>
      <c r="G704" s="64">
        <v>2</v>
      </c>
      <c r="H704" s="64"/>
    </row>
    <row r="705" spans="1:8" x14ac:dyDescent="0.25">
      <c r="A705" s="63" t="s">
        <v>216</v>
      </c>
      <c r="B705" s="63" t="s">
        <v>256</v>
      </c>
      <c r="C705" s="93" t="s">
        <v>1</v>
      </c>
      <c r="D705" s="64">
        <v>63</v>
      </c>
      <c r="E705" s="64">
        <v>8</v>
      </c>
      <c r="F705" s="64">
        <v>2</v>
      </c>
      <c r="G705" s="64">
        <v>4</v>
      </c>
      <c r="H705" s="64"/>
    </row>
    <row r="706" spans="1:8" x14ac:dyDescent="0.25">
      <c r="A706" s="63" t="s">
        <v>216</v>
      </c>
      <c r="B706" s="63" t="s">
        <v>864</v>
      </c>
      <c r="C706" s="93" t="s">
        <v>189</v>
      </c>
      <c r="D706" s="64">
        <v>253</v>
      </c>
      <c r="E706" s="64">
        <v>14</v>
      </c>
      <c r="F706" s="64">
        <v>21</v>
      </c>
      <c r="G706" s="64">
        <v>0</v>
      </c>
      <c r="H706" s="64"/>
    </row>
    <row r="707" spans="1:8" x14ac:dyDescent="0.25">
      <c r="A707" s="63" t="s">
        <v>216</v>
      </c>
      <c r="B707" s="63" t="s">
        <v>865</v>
      </c>
      <c r="C707" s="93" t="s">
        <v>189</v>
      </c>
      <c r="D707" s="64">
        <v>128</v>
      </c>
      <c r="E707" s="64">
        <v>23</v>
      </c>
      <c r="F707" s="64">
        <v>3</v>
      </c>
      <c r="G707" s="64">
        <v>0</v>
      </c>
      <c r="H707" s="64"/>
    </row>
    <row r="708" spans="1:8" x14ac:dyDescent="0.25">
      <c r="A708" s="63" t="s">
        <v>216</v>
      </c>
      <c r="B708" s="63" t="s">
        <v>880</v>
      </c>
      <c r="C708" s="93" t="s">
        <v>189</v>
      </c>
      <c r="D708" s="64">
        <v>117</v>
      </c>
      <c r="E708" s="64">
        <v>24</v>
      </c>
      <c r="F708" s="64">
        <v>2</v>
      </c>
      <c r="G708" s="64">
        <v>0</v>
      </c>
      <c r="H708" s="64"/>
    </row>
    <row r="709" spans="1:8" x14ac:dyDescent="0.25">
      <c r="A709" s="63" t="s">
        <v>216</v>
      </c>
      <c r="B709" s="63" t="s">
        <v>881</v>
      </c>
      <c r="C709" s="93" t="s">
        <v>189</v>
      </c>
      <c r="D709" s="64">
        <v>107</v>
      </c>
      <c r="E709" s="64">
        <v>20</v>
      </c>
      <c r="F709" s="64">
        <v>2</v>
      </c>
      <c r="G709" s="64">
        <v>0</v>
      </c>
      <c r="H709" s="64"/>
    </row>
    <row r="710" spans="1:8" x14ac:dyDescent="0.25">
      <c r="A710" s="63" t="s">
        <v>216</v>
      </c>
      <c r="B710" s="63" t="s">
        <v>866</v>
      </c>
      <c r="C710" s="93" t="s">
        <v>189</v>
      </c>
      <c r="D710" s="64">
        <v>179</v>
      </c>
      <c r="E710" s="64">
        <v>22</v>
      </c>
      <c r="F710" s="64">
        <v>10</v>
      </c>
      <c r="G710" s="64">
        <v>0</v>
      </c>
      <c r="H710" s="64"/>
    </row>
    <row r="711" spans="1:8" x14ac:dyDescent="0.25">
      <c r="A711" s="63" t="s">
        <v>216</v>
      </c>
      <c r="B711" s="63" t="s">
        <v>867</v>
      </c>
      <c r="C711" s="93" t="s">
        <v>189</v>
      </c>
      <c r="D711" s="64">
        <v>150</v>
      </c>
      <c r="E711" s="64">
        <v>23</v>
      </c>
      <c r="F711" s="64">
        <v>6</v>
      </c>
      <c r="G711" s="64">
        <v>0</v>
      </c>
      <c r="H711" s="64"/>
    </row>
    <row r="712" spans="1:8" x14ac:dyDescent="0.25">
      <c r="A712" s="63" t="s">
        <v>216</v>
      </c>
      <c r="B712" s="63" t="s">
        <v>257</v>
      </c>
      <c r="C712" s="93" t="s">
        <v>1</v>
      </c>
      <c r="D712" s="64">
        <v>62</v>
      </c>
      <c r="E712" s="64">
        <v>9</v>
      </c>
      <c r="F712" s="64">
        <v>2</v>
      </c>
      <c r="G712" s="63"/>
      <c r="H712" s="63"/>
    </row>
    <row r="713" spans="1:8" x14ac:dyDescent="0.25">
      <c r="A713" s="63" t="s">
        <v>216</v>
      </c>
      <c r="B713" s="63" t="s">
        <v>900</v>
      </c>
      <c r="C713" s="93" t="s">
        <v>102</v>
      </c>
      <c r="D713" s="64">
        <v>48</v>
      </c>
      <c r="E713" s="64">
        <v>6</v>
      </c>
      <c r="F713" s="64">
        <v>3</v>
      </c>
      <c r="G713" s="63"/>
      <c r="H713" s="63"/>
    </row>
    <row r="714" spans="1:8" x14ac:dyDescent="0.25">
      <c r="A714" s="63" t="s">
        <v>216</v>
      </c>
      <c r="B714" s="63" t="s">
        <v>901</v>
      </c>
      <c r="C714" s="93" t="s">
        <v>189</v>
      </c>
      <c r="D714" s="64">
        <v>124</v>
      </c>
      <c r="E714" s="64">
        <v>16</v>
      </c>
      <c r="F714" s="64">
        <v>6</v>
      </c>
      <c r="G714" s="63"/>
      <c r="H714" s="63"/>
    </row>
    <row r="715" spans="1:8" x14ac:dyDescent="0.25">
      <c r="A715" s="63" t="s">
        <v>216</v>
      </c>
      <c r="B715" s="63" t="s">
        <v>258</v>
      </c>
      <c r="C715" s="93" t="s">
        <v>1</v>
      </c>
      <c r="D715" s="64">
        <v>81</v>
      </c>
      <c r="E715" s="64">
        <v>10</v>
      </c>
      <c r="F715" s="64">
        <v>4</v>
      </c>
      <c r="G715" s="64">
        <v>0</v>
      </c>
      <c r="H715" s="64"/>
    </row>
    <row r="716" spans="1:8" x14ac:dyDescent="0.25">
      <c r="A716" s="63" t="s">
        <v>216</v>
      </c>
      <c r="B716" s="63" t="s">
        <v>259</v>
      </c>
      <c r="C716" s="93" t="s">
        <v>189</v>
      </c>
      <c r="D716" s="64">
        <v>118</v>
      </c>
      <c r="E716" s="64">
        <v>19</v>
      </c>
      <c r="F716" s="64">
        <v>4</v>
      </c>
      <c r="G716" s="64">
        <v>1</v>
      </c>
      <c r="H716" s="64"/>
    </row>
    <row r="717" spans="1:8" x14ac:dyDescent="0.25">
      <c r="A717" s="63" t="s">
        <v>216</v>
      </c>
      <c r="B717" s="63" t="s">
        <v>888</v>
      </c>
      <c r="C717" s="93" t="s">
        <v>189</v>
      </c>
      <c r="D717" s="64">
        <v>124</v>
      </c>
      <c r="E717" s="64">
        <v>21</v>
      </c>
      <c r="F717" s="64">
        <v>4</v>
      </c>
      <c r="G717" s="63"/>
      <c r="H717" s="63"/>
    </row>
    <row r="718" spans="1:8" x14ac:dyDescent="0.25">
      <c r="A718" s="63" t="s">
        <v>216</v>
      </c>
      <c r="B718" s="63" t="s">
        <v>882</v>
      </c>
      <c r="C718" s="93" t="s">
        <v>189</v>
      </c>
      <c r="D718" s="64">
        <v>131</v>
      </c>
      <c r="E718" s="64">
        <v>21</v>
      </c>
      <c r="F718" s="64">
        <v>5</v>
      </c>
      <c r="G718" s="64">
        <v>0</v>
      </c>
      <c r="H718" s="64"/>
    </row>
    <row r="719" spans="1:8" x14ac:dyDescent="0.25">
      <c r="A719" s="63" t="s">
        <v>216</v>
      </c>
      <c r="B719" s="63" t="s">
        <v>245</v>
      </c>
      <c r="C719" s="93" t="s">
        <v>189</v>
      </c>
      <c r="D719" s="64">
        <v>119</v>
      </c>
      <c r="E719" s="64">
        <v>20</v>
      </c>
      <c r="F719" s="64">
        <v>3</v>
      </c>
      <c r="G719" s="64">
        <v>0</v>
      </c>
      <c r="H719" s="64"/>
    </row>
    <row r="720" spans="1:8" x14ac:dyDescent="0.25">
      <c r="A720" s="63" t="s">
        <v>216</v>
      </c>
      <c r="B720" s="63" t="s">
        <v>260</v>
      </c>
      <c r="C720" s="93" t="s">
        <v>12</v>
      </c>
      <c r="D720" s="64">
        <v>124</v>
      </c>
      <c r="E720" s="64">
        <v>9</v>
      </c>
      <c r="F720" s="64">
        <v>9</v>
      </c>
      <c r="G720" s="64">
        <v>2</v>
      </c>
      <c r="H720" s="64"/>
    </row>
    <row r="721" spans="1:8" x14ac:dyDescent="0.25">
      <c r="A721" s="63" t="s">
        <v>216</v>
      </c>
      <c r="B721" s="63" t="s">
        <v>1208</v>
      </c>
      <c r="C721" s="93" t="s">
        <v>189</v>
      </c>
      <c r="D721" s="64">
        <v>182</v>
      </c>
      <c r="E721" s="64">
        <v>21</v>
      </c>
      <c r="F721" s="64">
        <v>10</v>
      </c>
      <c r="G721" s="64">
        <v>0</v>
      </c>
      <c r="H721" s="64"/>
    </row>
    <row r="722" spans="1:8" x14ac:dyDescent="0.25">
      <c r="A722" s="63" t="s">
        <v>216</v>
      </c>
      <c r="B722" s="63" t="s">
        <v>235</v>
      </c>
      <c r="C722" s="93" t="s">
        <v>189</v>
      </c>
      <c r="D722" s="64">
        <v>212</v>
      </c>
      <c r="E722" s="64">
        <v>19</v>
      </c>
      <c r="F722" s="64">
        <v>15</v>
      </c>
      <c r="G722" s="64">
        <v>0</v>
      </c>
      <c r="H722" s="64"/>
    </row>
    <row r="723" spans="1:8" x14ac:dyDescent="0.25">
      <c r="A723" s="63" t="s">
        <v>216</v>
      </c>
      <c r="B723" s="63" t="s">
        <v>1209</v>
      </c>
      <c r="C723" s="93" t="s">
        <v>189</v>
      </c>
      <c r="D723" s="64">
        <v>194</v>
      </c>
      <c r="E723" s="64">
        <v>19</v>
      </c>
      <c r="F723" s="64">
        <v>12</v>
      </c>
      <c r="G723" s="64">
        <v>0</v>
      </c>
      <c r="H723" s="64"/>
    </row>
    <row r="724" spans="1:8" x14ac:dyDescent="0.25">
      <c r="A724" s="63" t="s">
        <v>216</v>
      </c>
      <c r="B724" s="63" t="s">
        <v>236</v>
      </c>
      <c r="C724" s="93" t="s">
        <v>189</v>
      </c>
      <c r="D724" s="64">
        <v>232</v>
      </c>
      <c r="E724" s="64">
        <v>17</v>
      </c>
      <c r="F724" s="64">
        <v>18</v>
      </c>
      <c r="G724" s="64">
        <v>0</v>
      </c>
      <c r="H724" s="64"/>
    </row>
    <row r="725" spans="1:8" x14ac:dyDescent="0.25">
      <c r="A725" s="63" t="s">
        <v>216</v>
      </c>
      <c r="B725" s="63" t="s">
        <v>1210</v>
      </c>
      <c r="C725" s="93" t="s">
        <v>189</v>
      </c>
      <c r="D725" s="64">
        <v>269</v>
      </c>
      <c r="E725" s="64">
        <v>16</v>
      </c>
      <c r="F725" s="64">
        <v>22</v>
      </c>
      <c r="G725" s="64">
        <v>0</v>
      </c>
      <c r="H725" s="64"/>
    </row>
    <row r="726" spans="1:8" x14ac:dyDescent="0.25">
      <c r="A726" s="63" t="s">
        <v>216</v>
      </c>
      <c r="B726" s="63" t="s">
        <v>1211</v>
      </c>
      <c r="C726" s="93" t="s">
        <v>189</v>
      </c>
      <c r="D726" s="64">
        <v>207</v>
      </c>
      <c r="E726" s="64">
        <v>17</v>
      </c>
      <c r="F726" s="64">
        <v>15</v>
      </c>
      <c r="G726" s="64">
        <v>0</v>
      </c>
      <c r="H726" s="64"/>
    </row>
    <row r="727" spans="1:8" x14ac:dyDescent="0.25">
      <c r="A727" s="63" t="s">
        <v>216</v>
      </c>
      <c r="B727" s="63" t="s">
        <v>1212</v>
      </c>
      <c r="C727" s="93" t="s">
        <v>189</v>
      </c>
      <c r="D727" s="64">
        <v>203</v>
      </c>
      <c r="E727" s="64">
        <v>19</v>
      </c>
      <c r="F727" s="64">
        <v>13</v>
      </c>
      <c r="G727" s="64">
        <v>0</v>
      </c>
      <c r="H727" s="64"/>
    </row>
    <row r="728" spans="1:8" x14ac:dyDescent="0.25">
      <c r="A728" s="63" t="s">
        <v>216</v>
      </c>
      <c r="B728" s="63" t="s">
        <v>1213</v>
      </c>
      <c r="C728" s="93" t="s">
        <v>189</v>
      </c>
      <c r="D728" s="64">
        <v>194</v>
      </c>
      <c r="E728" s="64">
        <v>20</v>
      </c>
      <c r="F728" s="64">
        <v>12</v>
      </c>
      <c r="G728" s="64">
        <v>0</v>
      </c>
      <c r="H728" s="64"/>
    </row>
    <row r="729" spans="1:8" x14ac:dyDescent="0.25">
      <c r="A729" s="63" t="s">
        <v>216</v>
      </c>
      <c r="B729" s="63" t="s">
        <v>1214</v>
      </c>
      <c r="C729" s="93" t="s">
        <v>189</v>
      </c>
      <c r="D729" s="64">
        <v>176</v>
      </c>
      <c r="E729" s="64">
        <v>19</v>
      </c>
      <c r="F729" s="64">
        <v>10</v>
      </c>
      <c r="G729" s="64">
        <v>0</v>
      </c>
      <c r="H729" s="64"/>
    </row>
    <row r="730" spans="1:8" x14ac:dyDescent="0.25">
      <c r="A730" s="63" t="s">
        <v>216</v>
      </c>
      <c r="B730" s="63" t="s">
        <v>237</v>
      </c>
      <c r="C730" s="93" t="s">
        <v>189</v>
      </c>
      <c r="D730" s="64">
        <v>222</v>
      </c>
      <c r="E730" s="64">
        <v>18</v>
      </c>
      <c r="F730" s="64">
        <v>16</v>
      </c>
      <c r="G730" s="64">
        <v>0</v>
      </c>
      <c r="H730" s="64"/>
    </row>
    <row r="731" spans="1:8" x14ac:dyDescent="0.25">
      <c r="A731" s="63" t="s">
        <v>216</v>
      </c>
      <c r="B731" s="63" t="s">
        <v>238</v>
      </c>
      <c r="C731" s="93" t="s">
        <v>189</v>
      </c>
      <c r="D731" s="64">
        <v>238</v>
      </c>
      <c r="E731" s="64">
        <v>15</v>
      </c>
      <c r="F731" s="64">
        <v>19</v>
      </c>
      <c r="G731" s="64">
        <v>0</v>
      </c>
      <c r="H731" s="64"/>
    </row>
    <row r="732" spans="1:8" x14ac:dyDescent="0.25">
      <c r="A732" s="63" t="s">
        <v>216</v>
      </c>
      <c r="B732" s="63" t="s">
        <v>1215</v>
      </c>
      <c r="C732" s="93" t="s">
        <v>189</v>
      </c>
      <c r="D732" s="64">
        <v>257</v>
      </c>
      <c r="E732" s="64">
        <v>22</v>
      </c>
      <c r="F732" s="64">
        <v>18</v>
      </c>
      <c r="G732" s="64">
        <v>0</v>
      </c>
      <c r="H732" s="64"/>
    </row>
    <row r="733" spans="1:8" x14ac:dyDescent="0.25">
      <c r="A733" s="63" t="s">
        <v>216</v>
      </c>
      <c r="B733" s="63" t="s">
        <v>902</v>
      </c>
      <c r="C733" s="93" t="s">
        <v>263</v>
      </c>
      <c r="D733" s="64">
        <v>93</v>
      </c>
      <c r="E733" s="64">
        <v>4</v>
      </c>
      <c r="F733" s="64">
        <v>8</v>
      </c>
      <c r="G733" s="64">
        <v>1</v>
      </c>
      <c r="H733" s="64"/>
    </row>
    <row r="734" spans="1:8" x14ac:dyDescent="0.25">
      <c r="A734" s="63" t="s">
        <v>216</v>
      </c>
      <c r="B734" s="63" t="s">
        <v>246</v>
      </c>
      <c r="C734" s="93" t="s">
        <v>189</v>
      </c>
      <c r="D734" s="64">
        <v>131</v>
      </c>
      <c r="E734" s="64">
        <v>20</v>
      </c>
      <c r="F734" s="64">
        <v>4</v>
      </c>
      <c r="G734" s="64">
        <v>4</v>
      </c>
      <c r="H734" s="64"/>
    </row>
    <row r="735" spans="1:8" x14ac:dyDescent="0.25">
      <c r="A735" s="63" t="s">
        <v>216</v>
      </c>
      <c r="B735" s="63" t="s">
        <v>889</v>
      </c>
      <c r="C735" s="93" t="s">
        <v>189</v>
      </c>
      <c r="D735" s="64">
        <v>129</v>
      </c>
      <c r="E735" s="64">
        <v>19</v>
      </c>
      <c r="F735" s="64">
        <v>5</v>
      </c>
      <c r="G735" s="64">
        <v>1</v>
      </c>
      <c r="H735" s="64"/>
    </row>
    <row r="736" spans="1:8" x14ac:dyDescent="0.25">
      <c r="A736" s="63" t="s">
        <v>216</v>
      </c>
      <c r="B736" s="63" t="s">
        <v>890</v>
      </c>
      <c r="C736" s="93" t="s">
        <v>189</v>
      </c>
      <c r="D736" s="64">
        <v>145</v>
      </c>
      <c r="E736" s="64">
        <v>21</v>
      </c>
      <c r="F736" s="64">
        <v>5</v>
      </c>
      <c r="G736" s="64">
        <v>3</v>
      </c>
      <c r="H736" s="64"/>
    </row>
    <row r="737" spans="1:8" x14ac:dyDescent="0.25">
      <c r="A737" s="63" t="s">
        <v>216</v>
      </c>
      <c r="B737" s="63" t="s">
        <v>883</v>
      </c>
      <c r="C737" s="93" t="s">
        <v>189</v>
      </c>
      <c r="D737" s="64">
        <v>121</v>
      </c>
      <c r="E737" s="64">
        <v>26</v>
      </c>
      <c r="F737" s="64">
        <v>1</v>
      </c>
      <c r="G737" s="64">
        <v>0</v>
      </c>
      <c r="H737" s="64"/>
    </row>
    <row r="738" spans="1:8" x14ac:dyDescent="0.25">
      <c r="A738" s="63" t="s">
        <v>216</v>
      </c>
      <c r="B738" s="63" t="s">
        <v>884</v>
      </c>
      <c r="C738" s="93" t="s">
        <v>821</v>
      </c>
      <c r="D738" s="64">
        <v>119</v>
      </c>
      <c r="E738" s="64">
        <v>20</v>
      </c>
      <c r="F738" s="64">
        <v>4</v>
      </c>
      <c r="G738" s="64">
        <v>0</v>
      </c>
      <c r="H738" s="64"/>
    </row>
    <row r="739" spans="1:8" x14ac:dyDescent="0.25">
      <c r="A739" s="63" t="s">
        <v>216</v>
      </c>
      <c r="B739" s="63" t="s">
        <v>885</v>
      </c>
      <c r="C739" s="93" t="s">
        <v>189</v>
      </c>
      <c r="D739" s="64">
        <v>123</v>
      </c>
      <c r="E739" s="64">
        <v>22</v>
      </c>
      <c r="F739" s="64">
        <v>3</v>
      </c>
      <c r="G739" s="64">
        <v>0</v>
      </c>
      <c r="H739" s="64"/>
    </row>
    <row r="740" spans="1:8" x14ac:dyDescent="0.25">
      <c r="A740" s="63" t="s">
        <v>216</v>
      </c>
      <c r="B740" s="63" t="s">
        <v>261</v>
      </c>
      <c r="C740" s="93" t="s">
        <v>1</v>
      </c>
      <c r="D740" s="64">
        <v>74</v>
      </c>
      <c r="E740" s="64">
        <v>10</v>
      </c>
      <c r="F740" s="64">
        <v>3</v>
      </c>
      <c r="G740" s="64">
        <v>1</v>
      </c>
      <c r="H740" s="64"/>
    </row>
    <row r="741" spans="1:8" x14ac:dyDescent="0.25">
      <c r="A741" s="63" t="s">
        <v>216</v>
      </c>
      <c r="B741" s="63" t="s">
        <v>262</v>
      </c>
      <c r="C741" s="93" t="s">
        <v>263</v>
      </c>
      <c r="D741" s="64">
        <v>84</v>
      </c>
      <c r="E741" s="64">
        <v>4</v>
      </c>
      <c r="F741" s="64">
        <v>7</v>
      </c>
      <c r="G741" s="63"/>
      <c r="H741" s="63"/>
    </row>
    <row r="742" spans="1:8" x14ac:dyDescent="0.25">
      <c r="A742" s="63" t="s">
        <v>216</v>
      </c>
      <c r="B742" s="63" t="s">
        <v>264</v>
      </c>
      <c r="C742" s="93" t="s">
        <v>265</v>
      </c>
      <c r="D742" s="64">
        <v>252</v>
      </c>
      <c r="E742" s="64">
        <v>11</v>
      </c>
      <c r="F742" s="64">
        <v>22</v>
      </c>
      <c r="G742" s="64">
        <v>2</v>
      </c>
      <c r="H742" s="64"/>
    </row>
    <row r="743" spans="1:8" x14ac:dyDescent="0.25">
      <c r="A743" s="63" t="s">
        <v>216</v>
      </c>
      <c r="B743" s="63" t="s">
        <v>1203</v>
      </c>
      <c r="C743" s="93" t="s">
        <v>189</v>
      </c>
      <c r="D743" s="64">
        <v>274</v>
      </c>
      <c r="E743" s="64">
        <v>21</v>
      </c>
      <c r="F743" s="64">
        <v>20</v>
      </c>
      <c r="G743" s="64">
        <v>0</v>
      </c>
      <c r="H743" s="64"/>
    </row>
    <row r="744" spans="1:8" x14ac:dyDescent="0.25">
      <c r="A744" s="63" t="s">
        <v>216</v>
      </c>
      <c r="B744" s="63" t="s">
        <v>228</v>
      </c>
      <c r="C744" s="93" t="s">
        <v>189</v>
      </c>
      <c r="D744" s="64">
        <v>180</v>
      </c>
      <c r="E744" s="64">
        <v>22</v>
      </c>
      <c r="F744" s="64">
        <v>10</v>
      </c>
      <c r="G744" s="64">
        <v>0</v>
      </c>
      <c r="H744" s="64"/>
    </row>
    <row r="745" spans="1:8" x14ac:dyDescent="0.25">
      <c r="A745" s="63" t="s">
        <v>216</v>
      </c>
      <c r="B745" s="63" t="s">
        <v>229</v>
      </c>
      <c r="C745" s="93" t="s">
        <v>189</v>
      </c>
      <c r="D745" s="64">
        <v>208</v>
      </c>
      <c r="E745" s="64">
        <v>22</v>
      </c>
      <c r="F745" s="64">
        <v>12</v>
      </c>
      <c r="G745" s="64">
        <v>0</v>
      </c>
      <c r="H745" s="64"/>
    </row>
    <row r="746" spans="1:8" x14ac:dyDescent="0.25">
      <c r="A746" s="63" t="s">
        <v>216</v>
      </c>
      <c r="B746" s="63" t="s">
        <v>1204</v>
      </c>
      <c r="C746" s="93" t="s">
        <v>189</v>
      </c>
      <c r="D746" s="64">
        <v>175</v>
      </c>
      <c r="E746" s="64">
        <v>19</v>
      </c>
      <c r="F746" s="64">
        <v>11</v>
      </c>
      <c r="G746" s="64">
        <v>0</v>
      </c>
      <c r="H746" s="64"/>
    </row>
    <row r="747" spans="1:8" x14ac:dyDescent="0.25">
      <c r="A747" s="63" t="s">
        <v>216</v>
      </c>
      <c r="B747" s="63" t="s">
        <v>230</v>
      </c>
      <c r="C747" s="93" t="s">
        <v>189</v>
      </c>
      <c r="D747" s="64">
        <v>224</v>
      </c>
      <c r="E747" s="64">
        <v>18</v>
      </c>
      <c r="F747" s="64">
        <v>16</v>
      </c>
      <c r="G747" s="64">
        <v>0</v>
      </c>
      <c r="H747" s="64"/>
    </row>
    <row r="748" spans="1:8" x14ac:dyDescent="0.25">
      <c r="A748" s="63" t="s">
        <v>216</v>
      </c>
      <c r="B748" s="63" t="s">
        <v>1205</v>
      </c>
      <c r="C748" s="93" t="s">
        <v>189</v>
      </c>
      <c r="D748" s="64">
        <v>189</v>
      </c>
      <c r="E748" s="64">
        <v>22</v>
      </c>
      <c r="F748" s="64">
        <v>11</v>
      </c>
      <c r="G748" s="64">
        <v>0</v>
      </c>
      <c r="H748" s="64"/>
    </row>
    <row r="749" spans="1:8" x14ac:dyDescent="0.25">
      <c r="A749" s="63" t="s">
        <v>216</v>
      </c>
      <c r="B749" s="63" t="s">
        <v>231</v>
      </c>
      <c r="C749" s="93" t="s">
        <v>189</v>
      </c>
      <c r="D749" s="64">
        <v>197</v>
      </c>
      <c r="E749" s="64">
        <v>22</v>
      </c>
      <c r="F749" s="64">
        <v>12</v>
      </c>
      <c r="G749" s="64">
        <v>0</v>
      </c>
      <c r="H749" s="64"/>
    </row>
    <row r="750" spans="1:8" x14ac:dyDescent="0.25">
      <c r="A750" s="63" t="s">
        <v>216</v>
      </c>
      <c r="B750" s="63" t="s">
        <v>1206</v>
      </c>
      <c r="C750" s="93" t="s">
        <v>189</v>
      </c>
      <c r="D750" s="64">
        <v>199</v>
      </c>
      <c r="E750" s="64">
        <v>20</v>
      </c>
      <c r="F750" s="64">
        <v>13</v>
      </c>
      <c r="G750" s="64">
        <v>0</v>
      </c>
      <c r="H750" s="64"/>
    </row>
    <row r="751" spans="1:8" x14ac:dyDescent="0.25">
      <c r="A751" s="63" t="s">
        <v>216</v>
      </c>
      <c r="B751" s="63" t="s">
        <v>1207</v>
      </c>
      <c r="C751" s="93" t="s">
        <v>189</v>
      </c>
      <c r="D751" s="64">
        <v>198</v>
      </c>
      <c r="E751" s="64">
        <v>19</v>
      </c>
      <c r="F751" s="64">
        <v>13</v>
      </c>
      <c r="G751" s="64">
        <v>0</v>
      </c>
      <c r="H751" s="64"/>
    </row>
    <row r="752" spans="1:8" x14ac:dyDescent="0.25">
      <c r="A752" s="63" t="s">
        <v>216</v>
      </c>
      <c r="B752" s="63" t="s">
        <v>232</v>
      </c>
      <c r="C752" s="93" t="s">
        <v>189</v>
      </c>
      <c r="D752" s="64">
        <v>219</v>
      </c>
      <c r="E752" s="64">
        <v>17</v>
      </c>
      <c r="F752" s="64">
        <v>16</v>
      </c>
      <c r="G752" s="64">
        <v>0</v>
      </c>
      <c r="H752" s="64"/>
    </row>
    <row r="753" spans="1:8" x14ac:dyDescent="0.25">
      <c r="A753" s="63" t="s">
        <v>216</v>
      </c>
      <c r="B753" s="63" t="s">
        <v>233</v>
      </c>
      <c r="C753" s="93" t="s">
        <v>189</v>
      </c>
      <c r="D753" s="64">
        <v>251</v>
      </c>
      <c r="E753" s="64">
        <v>20</v>
      </c>
      <c r="F753" s="64">
        <v>18</v>
      </c>
      <c r="G753" s="64">
        <v>0</v>
      </c>
      <c r="H753" s="64"/>
    </row>
    <row r="754" spans="1:8" x14ac:dyDescent="0.25">
      <c r="A754" s="63" t="s">
        <v>216</v>
      </c>
      <c r="B754" s="63" t="s">
        <v>234</v>
      </c>
      <c r="C754" s="93" t="s">
        <v>189</v>
      </c>
      <c r="D754" s="64">
        <v>108</v>
      </c>
      <c r="E754" s="64">
        <v>21</v>
      </c>
      <c r="F754" s="64">
        <v>2</v>
      </c>
      <c r="G754" s="64">
        <v>0</v>
      </c>
      <c r="H754" s="64"/>
    </row>
    <row r="755" spans="1:8" x14ac:dyDescent="0.25">
      <c r="A755" s="63" t="s">
        <v>216</v>
      </c>
      <c r="B755" s="63" t="s">
        <v>868</v>
      </c>
      <c r="C755" s="93" t="s">
        <v>189</v>
      </c>
      <c r="D755" s="64">
        <v>116</v>
      </c>
      <c r="E755" s="64">
        <v>23</v>
      </c>
      <c r="F755" s="64">
        <v>2</v>
      </c>
      <c r="G755" s="64">
        <v>0</v>
      </c>
      <c r="H755" s="64"/>
    </row>
    <row r="756" spans="1:8" x14ac:dyDescent="0.25">
      <c r="A756" s="63" t="s">
        <v>216</v>
      </c>
      <c r="B756" s="63" t="s">
        <v>886</v>
      </c>
      <c r="C756" s="93" t="s">
        <v>189</v>
      </c>
      <c r="D756" s="64">
        <v>148</v>
      </c>
      <c r="E756" s="64">
        <v>22</v>
      </c>
      <c r="F756" s="64">
        <v>6</v>
      </c>
      <c r="G756" s="64">
        <v>0</v>
      </c>
      <c r="H756" s="64"/>
    </row>
    <row r="757" spans="1:8" x14ac:dyDescent="0.25">
      <c r="A757" s="63" t="s">
        <v>216</v>
      </c>
      <c r="B757" s="63" t="s">
        <v>266</v>
      </c>
      <c r="C757" s="93" t="s">
        <v>1</v>
      </c>
      <c r="D757" s="64">
        <v>118</v>
      </c>
      <c r="E757" s="64">
        <v>6</v>
      </c>
      <c r="F757" s="64">
        <v>9</v>
      </c>
      <c r="G757" s="64">
        <v>2</v>
      </c>
      <c r="H757" s="64"/>
    </row>
    <row r="758" spans="1:8" x14ac:dyDescent="0.25">
      <c r="A758" s="63" t="s">
        <v>216</v>
      </c>
      <c r="B758" s="63" t="s">
        <v>903</v>
      </c>
      <c r="C758" s="93" t="s">
        <v>904</v>
      </c>
      <c r="D758" s="64">
        <v>185</v>
      </c>
      <c r="E758" s="64">
        <v>12</v>
      </c>
      <c r="F758" s="64">
        <v>15</v>
      </c>
      <c r="G758" s="64">
        <v>1</v>
      </c>
      <c r="H758" s="64"/>
    </row>
    <row r="759" spans="1:8" x14ac:dyDescent="0.25">
      <c r="A759" s="63" t="s">
        <v>216</v>
      </c>
      <c r="B759" s="63" t="s">
        <v>905</v>
      </c>
      <c r="C759" s="93" t="s">
        <v>1</v>
      </c>
      <c r="D759" s="64">
        <v>182</v>
      </c>
      <c r="E759" s="64">
        <v>7</v>
      </c>
      <c r="F759" s="64">
        <v>14</v>
      </c>
      <c r="G759" s="64">
        <v>7</v>
      </c>
      <c r="H759" s="64"/>
    </row>
    <row r="760" spans="1:8" x14ac:dyDescent="0.25">
      <c r="A760" s="63" t="s">
        <v>216</v>
      </c>
      <c r="B760" s="63" t="s">
        <v>906</v>
      </c>
      <c r="C760" s="94">
        <v>1</v>
      </c>
      <c r="D760" s="64">
        <v>184</v>
      </c>
      <c r="E760" s="64">
        <v>11</v>
      </c>
      <c r="F760" s="64">
        <v>14</v>
      </c>
      <c r="G760" s="64">
        <v>2</v>
      </c>
      <c r="H760" s="64"/>
    </row>
    <row r="761" spans="1:8" x14ac:dyDescent="0.25">
      <c r="A761" s="63" t="s">
        <v>216</v>
      </c>
      <c r="B761" s="63" t="s">
        <v>267</v>
      </c>
      <c r="C761" s="94">
        <v>1</v>
      </c>
      <c r="D761" s="64">
        <v>51</v>
      </c>
      <c r="E761" s="64">
        <v>2</v>
      </c>
      <c r="F761" s="64">
        <v>5</v>
      </c>
      <c r="G761" s="63"/>
      <c r="H761" s="63"/>
    </row>
    <row r="762" spans="1:8" x14ac:dyDescent="0.25">
      <c r="A762" s="63" t="s">
        <v>216</v>
      </c>
      <c r="B762" s="63" t="s">
        <v>908</v>
      </c>
      <c r="C762" s="94">
        <v>1</v>
      </c>
      <c r="D762" s="64">
        <v>35</v>
      </c>
      <c r="E762" s="64">
        <v>2</v>
      </c>
      <c r="F762" s="64">
        <v>3</v>
      </c>
      <c r="G762" s="63"/>
      <c r="H762" s="63"/>
    </row>
    <row r="763" spans="1:8" x14ac:dyDescent="0.25">
      <c r="A763" s="63" t="s">
        <v>216</v>
      </c>
      <c r="B763" s="63" t="s">
        <v>907</v>
      </c>
      <c r="C763" s="94">
        <v>1</v>
      </c>
      <c r="D763" s="64">
        <v>258</v>
      </c>
      <c r="E763" s="64">
        <v>14</v>
      </c>
      <c r="F763" s="64">
        <v>20</v>
      </c>
      <c r="G763" s="64">
        <v>3</v>
      </c>
      <c r="H763" s="64"/>
    </row>
    <row r="764" spans="1:8" x14ac:dyDescent="0.25">
      <c r="A764" s="63" t="s">
        <v>216</v>
      </c>
      <c r="B764" s="63" t="s">
        <v>909</v>
      </c>
      <c r="C764" s="94">
        <v>1</v>
      </c>
      <c r="D764" s="64">
        <v>147</v>
      </c>
      <c r="E764" s="64">
        <v>18</v>
      </c>
      <c r="F764" s="64">
        <v>8</v>
      </c>
      <c r="G764" s="64">
        <v>0</v>
      </c>
      <c r="H764" s="64"/>
    </row>
    <row r="765" spans="1:8" x14ac:dyDescent="0.25">
      <c r="A765" s="63" t="s">
        <v>216</v>
      </c>
      <c r="B765" s="63" t="s">
        <v>887</v>
      </c>
      <c r="C765" s="93" t="s">
        <v>189</v>
      </c>
      <c r="D765" s="64">
        <v>129</v>
      </c>
      <c r="E765" s="64">
        <v>26</v>
      </c>
      <c r="F765" s="64">
        <v>2</v>
      </c>
      <c r="G765" s="64">
        <v>0</v>
      </c>
      <c r="H765" s="64"/>
    </row>
    <row r="766" spans="1:8" x14ac:dyDescent="0.25">
      <c r="A766" s="63" t="s">
        <v>216</v>
      </c>
      <c r="B766" s="63" t="s">
        <v>869</v>
      </c>
      <c r="C766" s="93" t="s">
        <v>189</v>
      </c>
      <c r="D766" s="64">
        <v>99</v>
      </c>
      <c r="E766" s="64">
        <v>20</v>
      </c>
      <c r="F766" s="64">
        <v>2</v>
      </c>
      <c r="G766" s="64">
        <v>0</v>
      </c>
      <c r="H766" s="64"/>
    </row>
    <row r="767" spans="1:8" x14ac:dyDescent="0.25">
      <c r="A767" s="63" t="s">
        <v>216</v>
      </c>
      <c r="B767" s="63" t="s">
        <v>910</v>
      </c>
      <c r="C767" s="93" t="s">
        <v>1</v>
      </c>
      <c r="D767" s="64">
        <v>188</v>
      </c>
      <c r="E767" s="64">
        <v>9</v>
      </c>
      <c r="F767" s="64">
        <v>17</v>
      </c>
      <c r="G767" s="63"/>
      <c r="H767" s="63"/>
    </row>
    <row r="768" spans="1:8" x14ac:dyDescent="0.25">
      <c r="A768" s="63" t="s">
        <v>216</v>
      </c>
      <c r="B768" s="63" t="s">
        <v>891</v>
      </c>
      <c r="C768" s="93" t="s">
        <v>189</v>
      </c>
      <c r="D768" s="64">
        <v>94</v>
      </c>
      <c r="E768" s="64">
        <v>17</v>
      </c>
      <c r="F768" s="64">
        <v>2</v>
      </c>
      <c r="G768" s="64">
        <v>0</v>
      </c>
      <c r="H768" s="64"/>
    </row>
    <row r="769" spans="1:8" x14ac:dyDescent="0.25">
      <c r="A769" s="63" t="s">
        <v>216</v>
      </c>
      <c r="B769" s="63" t="s">
        <v>892</v>
      </c>
      <c r="C769" s="93" t="s">
        <v>189</v>
      </c>
      <c r="D769" s="64">
        <v>200</v>
      </c>
      <c r="E769" s="64">
        <v>14</v>
      </c>
      <c r="F769" s="64">
        <v>15</v>
      </c>
      <c r="G769" s="63"/>
      <c r="H769" s="63"/>
    </row>
    <row r="770" spans="1:8" x14ac:dyDescent="0.25">
      <c r="A770" s="63" t="s">
        <v>216</v>
      </c>
      <c r="B770" s="63" t="s">
        <v>911</v>
      </c>
      <c r="C770" s="93" t="s">
        <v>102</v>
      </c>
      <c r="D770" s="64">
        <v>50</v>
      </c>
      <c r="E770" s="64">
        <v>6</v>
      </c>
      <c r="F770" s="64">
        <v>3</v>
      </c>
      <c r="G770" s="63"/>
      <c r="H770" s="63"/>
    </row>
    <row r="771" spans="1:8" x14ac:dyDescent="0.25">
      <c r="A771" s="63" t="s">
        <v>216</v>
      </c>
      <c r="B771" s="63" t="s">
        <v>870</v>
      </c>
      <c r="C771" s="93" t="s">
        <v>189</v>
      </c>
      <c r="D771" s="64">
        <v>162</v>
      </c>
      <c r="E771" s="64">
        <v>17</v>
      </c>
      <c r="F771" s="64">
        <v>9</v>
      </c>
      <c r="G771" s="64">
        <v>0</v>
      </c>
      <c r="H771" s="64"/>
    </row>
    <row r="772" spans="1:8" x14ac:dyDescent="0.25">
      <c r="A772" s="63" t="s">
        <v>216</v>
      </c>
      <c r="B772" s="63" t="s">
        <v>871</v>
      </c>
      <c r="C772" s="93" t="s">
        <v>189</v>
      </c>
      <c r="D772" s="64">
        <v>139</v>
      </c>
      <c r="E772" s="64">
        <v>19</v>
      </c>
      <c r="F772" s="64">
        <v>6</v>
      </c>
      <c r="G772" s="64">
        <v>0</v>
      </c>
      <c r="H772" s="64"/>
    </row>
    <row r="773" spans="1:8" x14ac:dyDescent="0.25">
      <c r="A773" s="63" t="s">
        <v>216</v>
      </c>
      <c r="B773" s="63" t="s">
        <v>872</v>
      </c>
      <c r="C773" s="93" t="s">
        <v>189</v>
      </c>
      <c r="D773" s="64">
        <v>176</v>
      </c>
      <c r="E773" s="64">
        <v>21</v>
      </c>
      <c r="F773" s="64">
        <v>10</v>
      </c>
      <c r="G773" s="64">
        <v>0</v>
      </c>
      <c r="H773" s="64"/>
    </row>
    <row r="774" spans="1:8" x14ac:dyDescent="0.25">
      <c r="A774" s="63" t="s">
        <v>216</v>
      </c>
      <c r="B774" s="63" t="s">
        <v>873</v>
      </c>
      <c r="C774" s="93" t="s">
        <v>189</v>
      </c>
      <c r="D774" s="64">
        <v>143</v>
      </c>
      <c r="E774" s="64">
        <v>21</v>
      </c>
      <c r="F774" s="64">
        <v>4</v>
      </c>
      <c r="G774" s="64">
        <v>0</v>
      </c>
      <c r="H774" s="64"/>
    </row>
    <row r="775" spans="1:8" x14ac:dyDescent="0.25">
      <c r="A775" s="63" t="s">
        <v>216</v>
      </c>
      <c r="B775" s="63" t="s">
        <v>874</v>
      </c>
      <c r="C775" s="93" t="s">
        <v>189</v>
      </c>
      <c r="D775" s="64">
        <v>116</v>
      </c>
      <c r="E775" s="64">
        <v>21</v>
      </c>
      <c r="F775" s="64">
        <v>2</v>
      </c>
      <c r="G775" s="64">
        <v>0</v>
      </c>
      <c r="H775" s="64"/>
    </row>
    <row r="776" spans="1:8" x14ac:dyDescent="0.25">
      <c r="A776" s="63" t="s">
        <v>216</v>
      </c>
      <c r="B776" s="63" t="s">
        <v>1194</v>
      </c>
      <c r="C776" s="93" t="s">
        <v>189</v>
      </c>
      <c r="D776" s="64">
        <v>173</v>
      </c>
      <c r="E776" s="64">
        <v>23</v>
      </c>
      <c r="F776" s="64">
        <v>9</v>
      </c>
      <c r="G776" s="64">
        <v>0</v>
      </c>
      <c r="H776" s="64"/>
    </row>
    <row r="777" spans="1:8" x14ac:dyDescent="0.25">
      <c r="A777" s="63" t="s">
        <v>216</v>
      </c>
      <c r="B777" s="63" t="s">
        <v>1195</v>
      </c>
      <c r="C777" s="93" t="s">
        <v>189</v>
      </c>
      <c r="D777" s="64">
        <v>136</v>
      </c>
      <c r="E777" s="64">
        <v>27</v>
      </c>
      <c r="F777" s="64">
        <v>2</v>
      </c>
      <c r="G777" s="64">
        <v>0</v>
      </c>
      <c r="H777" s="64"/>
    </row>
    <row r="778" spans="1:8" x14ac:dyDescent="0.25">
      <c r="A778" s="63" t="s">
        <v>216</v>
      </c>
      <c r="B778" s="63" t="s">
        <v>1196</v>
      </c>
      <c r="C778" s="93" t="s">
        <v>189</v>
      </c>
      <c r="D778" s="64">
        <v>142</v>
      </c>
      <c r="E778" s="64">
        <v>28</v>
      </c>
      <c r="F778" s="64">
        <v>2</v>
      </c>
      <c r="G778" s="64">
        <v>0</v>
      </c>
      <c r="H778" s="64"/>
    </row>
    <row r="779" spans="1:8" x14ac:dyDescent="0.25">
      <c r="A779" s="63" t="s">
        <v>216</v>
      </c>
      <c r="B779" s="63" t="s">
        <v>1197</v>
      </c>
      <c r="C779" s="93" t="s">
        <v>189</v>
      </c>
      <c r="D779" s="64">
        <v>129</v>
      </c>
      <c r="E779" s="64">
        <v>18</v>
      </c>
      <c r="F779" s="64">
        <v>6</v>
      </c>
      <c r="G779" s="64">
        <v>0</v>
      </c>
      <c r="H779" s="64"/>
    </row>
    <row r="780" spans="1:8" x14ac:dyDescent="0.25">
      <c r="A780" s="63" t="s">
        <v>216</v>
      </c>
      <c r="B780" s="63" t="s">
        <v>1198</v>
      </c>
      <c r="C780" s="93" t="s">
        <v>189</v>
      </c>
      <c r="D780" s="64">
        <v>171</v>
      </c>
      <c r="E780" s="64">
        <v>20</v>
      </c>
      <c r="F780" s="64">
        <v>7</v>
      </c>
      <c r="G780" s="64">
        <v>7</v>
      </c>
      <c r="H780" s="64"/>
    </row>
    <row r="781" spans="1:8" x14ac:dyDescent="0.25">
      <c r="A781" s="63" t="s">
        <v>216</v>
      </c>
      <c r="B781" s="63" t="s">
        <v>1199</v>
      </c>
      <c r="C781" s="93" t="s">
        <v>189</v>
      </c>
      <c r="D781" s="64">
        <v>120</v>
      </c>
      <c r="E781" s="64">
        <v>21</v>
      </c>
      <c r="F781" s="64">
        <v>3</v>
      </c>
      <c r="G781" s="64">
        <v>0</v>
      </c>
      <c r="H781" s="64"/>
    </row>
    <row r="782" spans="1:8" x14ac:dyDescent="0.25">
      <c r="A782" s="63" t="s">
        <v>216</v>
      </c>
      <c r="B782" s="63" t="s">
        <v>1200</v>
      </c>
      <c r="C782" s="93" t="s">
        <v>189</v>
      </c>
      <c r="D782" s="64">
        <v>163</v>
      </c>
      <c r="E782" s="64">
        <v>19</v>
      </c>
      <c r="F782" s="64">
        <v>9</v>
      </c>
      <c r="G782" s="64">
        <v>0</v>
      </c>
      <c r="H782" s="64"/>
    </row>
    <row r="783" spans="1:8" x14ac:dyDescent="0.25">
      <c r="A783" s="63" t="s">
        <v>216</v>
      </c>
      <c r="B783" s="63" t="s">
        <v>1201</v>
      </c>
      <c r="C783" s="93" t="s">
        <v>189</v>
      </c>
      <c r="D783" s="64">
        <v>142</v>
      </c>
      <c r="E783" s="64">
        <v>23</v>
      </c>
      <c r="F783" s="64">
        <v>5</v>
      </c>
      <c r="G783" s="64">
        <v>0</v>
      </c>
      <c r="H783" s="64"/>
    </row>
    <row r="784" spans="1:8" x14ac:dyDescent="0.25">
      <c r="A784" s="63" t="s">
        <v>216</v>
      </c>
      <c r="B784" s="63" t="s">
        <v>1202</v>
      </c>
      <c r="C784" s="93" t="s">
        <v>189</v>
      </c>
      <c r="D784" s="64">
        <v>141</v>
      </c>
      <c r="E784" s="64">
        <v>26</v>
      </c>
      <c r="F784" s="64">
        <v>3</v>
      </c>
      <c r="G784" s="64">
        <v>0</v>
      </c>
      <c r="H784" s="64"/>
    </row>
    <row r="785" spans="1:8" x14ac:dyDescent="0.25">
      <c r="A785" s="63" t="s">
        <v>216</v>
      </c>
      <c r="B785" s="63" t="s">
        <v>912</v>
      </c>
      <c r="C785" s="94">
        <v>3</v>
      </c>
      <c r="D785" s="64">
        <v>110</v>
      </c>
      <c r="E785" s="64">
        <v>5</v>
      </c>
      <c r="F785" s="64">
        <v>9</v>
      </c>
      <c r="G785" s="64">
        <v>1</v>
      </c>
      <c r="H785" s="64"/>
    </row>
    <row r="786" spans="1:8" x14ac:dyDescent="0.25">
      <c r="A786" s="63" t="s">
        <v>216</v>
      </c>
      <c r="B786" s="63" t="s">
        <v>268</v>
      </c>
      <c r="C786" s="94">
        <v>1</v>
      </c>
      <c r="D786" s="64">
        <v>104</v>
      </c>
      <c r="E786" s="64">
        <v>5</v>
      </c>
      <c r="F786" s="64">
        <v>8</v>
      </c>
      <c r="G786" s="64">
        <v>2</v>
      </c>
      <c r="H786" s="64"/>
    </row>
    <row r="787" spans="1:8" x14ac:dyDescent="0.25">
      <c r="A787" s="63" t="s">
        <v>216</v>
      </c>
      <c r="B787" s="63" t="s">
        <v>913</v>
      </c>
      <c r="C787" s="94">
        <v>1</v>
      </c>
      <c r="D787" s="64">
        <v>107</v>
      </c>
      <c r="E787" s="64">
        <v>5</v>
      </c>
      <c r="F787" s="64">
        <v>9</v>
      </c>
      <c r="G787" s="64">
        <v>2</v>
      </c>
      <c r="H787" s="64"/>
    </row>
    <row r="788" spans="1:8" x14ac:dyDescent="0.25">
      <c r="A788" s="63" t="s">
        <v>216</v>
      </c>
      <c r="B788" s="63" t="s">
        <v>914</v>
      </c>
      <c r="C788" s="94">
        <v>1</v>
      </c>
      <c r="D788" s="64">
        <v>58</v>
      </c>
      <c r="E788" s="64">
        <v>4</v>
      </c>
      <c r="F788" s="64">
        <v>4</v>
      </c>
      <c r="G788" s="64">
        <v>2</v>
      </c>
      <c r="H788" s="64"/>
    </row>
    <row r="789" spans="1:8" x14ac:dyDescent="0.25">
      <c r="A789" s="63" t="s">
        <v>216</v>
      </c>
      <c r="B789" s="63" t="s">
        <v>915</v>
      </c>
      <c r="C789" s="94">
        <v>1</v>
      </c>
      <c r="D789" s="64">
        <v>93</v>
      </c>
      <c r="E789" s="64">
        <v>4</v>
      </c>
      <c r="F789" s="64">
        <v>7</v>
      </c>
      <c r="G789" s="64">
        <v>2</v>
      </c>
      <c r="H789" s="64"/>
    </row>
    <row r="790" spans="1:8" x14ac:dyDescent="0.25">
      <c r="A790" s="63" t="s">
        <v>365</v>
      </c>
      <c r="B790" s="63" t="s">
        <v>366</v>
      </c>
      <c r="C790" s="93" t="s">
        <v>157</v>
      </c>
      <c r="D790" s="64">
        <v>34</v>
      </c>
      <c r="E790" s="64">
        <v>2</v>
      </c>
      <c r="F790" s="63">
        <v>0.3</v>
      </c>
      <c r="G790" s="64">
        <v>2</v>
      </c>
      <c r="H790" s="64">
        <v>2</v>
      </c>
    </row>
    <row r="791" spans="1:8" x14ac:dyDescent="0.25">
      <c r="A791" s="63" t="s">
        <v>365</v>
      </c>
      <c r="B791" s="63" t="s">
        <v>1130</v>
      </c>
      <c r="C791" s="93" t="s">
        <v>263</v>
      </c>
      <c r="D791" s="64">
        <v>108</v>
      </c>
      <c r="E791" s="64">
        <v>2</v>
      </c>
      <c r="F791" s="65">
        <v>5.8</v>
      </c>
      <c r="G791" s="64">
        <v>1</v>
      </c>
      <c r="H791" s="64">
        <v>11</v>
      </c>
    </row>
    <row r="792" spans="1:8" x14ac:dyDescent="0.25">
      <c r="A792" s="63" t="s">
        <v>365</v>
      </c>
      <c r="B792" s="63" t="s">
        <v>373</v>
      </c>
      <c r="C792" s="93" t="s">
        <v>102</v>
      </c>
      <c r="D792" s="64">
        <v>31</v>
      </c>
      <c r="E792" s="64">
        <v>2</v>
      </c>
      <c r="F792" s="63">
        <v>0.7</v>
      </c>
      <c r="G792" s="64">
        <v>3</v>
      </c>
      <c r="H792" s="64">
        <v>1</v>
      </c>
    </row>
    <row r="793" spans="1:8" x14ac:dyDescent="0.25">
      <c r="A793" s="63" t="s">
        <v>365</v>
      </c>
      <c r="B793" s="63" t="s">
        <v>1131</v>
      </c>
      <c r="C793" s="93" t="s">
        <v>102</v>
      </c>
      <c r="D793" s="64">
        <v>20</v>
      </c>
      <c r="E793" s="64">
        <v>1</v>
      </c>
      <c r="F793" s="63">
        <v>0.2</v>
      </c>
      <c r="G793" s="64">
        <v>3</v>
      </c>
      <c r="H793" s="64">
        <v>1</v>
      </c>
    </row>
    <row r="794" spans="1:8" x14ac:dyDescent="0.25">
      <c r="A794" s="63" t="s">
        <v>365</v>
      </c>
      <c r="B794" s="63" t="s">
        <v>374</v>
      </c>
      <c r="C794" s="93" t="s">
        <v>102</v>
      </c>
      <c r="D794" s="64">
        <v>48</v>
      </c>
      <c r="E794" s="64">
        <v>1</v>
      </c>
      <c r="F794" s="63">
        <v>0.9</v>
      </c>
      <c r="G794" s="64">
        <v>3</v>
      </c>
      <c r="H794" s="64">
        <v>3</v>
      </c>
    </row>
    <row r="795" spans="1:8" x14ac:dyDescent="0.25">
      <c r="A795" s="63" t="s">
        <v>365</v>
      </c>
      <c r="B795" s="63" t="s">
        <v>1132</v>
      </c>
      <c r="C795" s="93" t="s">
        <v>102</v>
      </c>
      <c r="D795" s="64">
        <v>22</v>
      </c>
      <c r="E795" s="64">
        <v>1</v>
      </c>
      <c r="F795" s="63">
        <v>0.2</v>
      </c>
      <c r="G795" s="64">
        <v>4</v>
      </c>
      <c r="H795" s="64">
        <v>1</v>
      </c>
    </row>
    <row r="796" spans="1:8" x14ac:dyDescent="0.25">
      <c r="A796" s="63" t="s">
        <v>365</v>
      </c>
      <c r="B796" s="63" t="s">
        <v>1133</v>
      </c>
      <c r="C796" s="93" t="s">
        <v>102</v>
      </c>
      <c r="D796" s="64">
        <v>31</v>
      </c>
      <c r="E796" s="64">
        <v>2</v>
      </c>
      <c r="F796" s="63">
        <v>0.4</v>
      </c>
      <c r="G796" s="64">
        <v>3</v>
      </c>
      <c r="H796" s="64">
        <v>1</v>
      </c>
    </row>
    <row r="797" spans="1:8" x14ac:dyDescent="0.25">
      <c r="A797" s="63" t="s">
        <v>365</v>
      </c>
      <c r="B797" s="63" t="s">
        <v>1134</v>
      </c>
      <c r="C797" s="93" t="s">
        <v>102</v>
      </c>
      <c r="D797" s="64">
        <v>22</v>
      </c>
      <c r="E797" s="64">
        <v>1</v>
      </c>
      <c r="F797" s="63">
        <v>0.2</v>
      </c>
      <c r="G797" s="64">
        <v>4</v>
      </c>
      <c r="H797" s="64">
        <v>1</v>
      </c>
    </row>
    <row r="798" spans="1:8" x14ac:dyDescent="0.25">
      <c r="A798" s="63" t="s">
        <v>365</v>
      </c>
      <c r="B798" s="63" t="s">
        <v>17</v>
      </c>
      <c r="C798" s="93" t="s">
        <v>157</v>
      </c>
      <c r="D798" s="64">
        <v>15</v>
      </c>
      <c r="E798" s="63"/>
      <c r="F798" s="63"/>
      <c r="G798" s="64">
        <v>4</v>
      </c>
      <c r="H798" s="63"/>
    </row>
    <row r="799" spans="1:8" x14ac:dyDescent="0.25">
      <c r="A799" s="63" t="s">
        <v>365</v>
      </c>
      <c r="B799" s="63" t="s">
        <v>367</v>
      </c>
      <c r="C799" s="93" t="s">
        <v>157</v>
      </c>
      <c r="D799" s="64">
        <v>11</v>
      </c>
      <c r="E799" s="64">
        <v>1</v>
      </c>
      <c r="F799" s="63"/>
      <c r="G799" s="64">
        <v>1</v>
      </c>
      <c r="H799" s="64">
        <v>1</v>
      </c>
    </row>
    <row r="800" spans="1:8" x14ac:dyDescent="0.25">
      <c r="A800" s="63" t="s">
        <v>365</v>
      </c>
      <c r="B800" s="63" t="s">
        <v>368</v>
      </c>
      <c r="C800" s="94">
        <v>4</v>
      </c>
      <c r="D800" s="64">
        <v>23</v>
      </c>
      <c r="E800" s="63"/>
      <c r="F800" s="63">
        <v>0.3</v>
      </c>
      <c r="G800" s="64">
        <v>1</v>
      </c>
      <c r="H800" s="64">
        <v>2</v>
      </c>
    </row>
    <row r="801" spans="1:8" x14ac:dyDescent="0.25">
      <c r="A801" s="63" t="s">
        <v>365</v>
      </c>
      <c r="B801" s="63" t="s">
        <v>369</v>
      </c>
      <c r="C801" s="94">
        <v>2</v>
      </c>
      <c r="D801" s="64">
        <v>13</v>
      </c>
      <c r="E801" s="63"/>
      <c r="F801" s="63">
        <v>0.1</v>
      </c>
      <c r="G801" s="64">
        <v>1</v>
      </c>
      <c r="H801" s="64">
        <v>1</v>
      </c>
    </row>
    <row r="802" spans="1:8" x14ac:dyDescent="0.25">
      <c r="A802" s="63" t="s">
        <v>365</v>
      </c>
      <c r="B802" s="63" t="s">
        <v>371</v>
      </c>
      <c r="C802" s="93" t="s">
        <v>263</v>
      </c>
      <c r="D802" s="64">
        <v>50</v>
      </c>
      <c r="E802" s="64">
        <v>1</v>
      </c>
      <c r="F802" s="65">
        <v>2.5</v>
      </c>
      <c r="G802" s="64">
        <v>3</v>
      </c>
      <c r="H802" s="64">
        <v>4</v>
      </c>
    </row>
    <row r="803" spans="1:8" x14ac:dyDescent="0.25">
      <c r="A803" s="63" t="s">
        <v>365</v>
      </c>
      <c r="B803" s="63" t="s">
        <v>1127</v>
      </c>
      <c r="C803" s="93" t="s">
        <v>157</v>
      </c>
      <c r="D803" s="64">
        <v>20</v>
      </c>
      <c r="E803" s="63"/>
      <c r="F803" s="63"/>
      <c r="G803" s="64">
        <v>5</v>
      </c>
      <c r="H803" s="63"/>
    </row>
    <row r="804" spans="1:8" x14ac:dyDescent="0.25">
      <c r="A804" s="63" t="s">
        <v>365</v>
      </c>
      <c r="B804" s="63" t="s">
        <v>1128</v>
      </c>
      <c r="C804" s="93" t="s">
        <v>1129</v>
      </c>
      <c r="D804" s="64">
        <v>12</v>
      </c>
      <c r="E804" s="63"/>
      <c r="F804" s="63"/>
      <c r="G804" s="64">
        <v>3</v>
      </c>
      <c r="H804" s="63"/>
    </row>
    <row r="805" spans="1:8" x14ac:dyDescent="0.25">
      <c r="A805" s="63" t="s">
        <v>365</v>
      </c>
      <c r="B805" s="63" t="s">
        <v>370</v>
      </c>
      <c r="C805" s="94">
        <v>4</v>
      </c>
      <c r="D805" s="64">
        <v>33</v>
      </c>
      <c r="E805" s="63"/>
      <c r="F805" s="63"/>
      <c r="G805" s="64">
        <v>9</v>
      </c>
      <c r="H805" s="63"/>
    </row>
    <row r="806" spans="1:8" x14ac:dyDescent="0.25">
      <c r="A806" s="63" t="s">
        <v>365</v>
      </c>
      <c r="B806" s="63" t="s">
        <v>2</v>
      </c>
      <c r="C806" s="93" t="s">
        <v>157</v>
      </c>
      <c r="D806" s="64">
        <v>5</v>
      </c>
      <c r="E806" s="63"/>
      <c r="F806" s="63"/>
      <c r="G806" s="64">
        <v>1</v>
      </c>
      <c r="H806" s="63"/>
    </row>
    <row r="807" spans="1:8" x14ac:dyDescent="0.25">
      <c r="A807" s="63" t="s">
        <v>365</v>
      </c>
      <c r="B807" s="63" t="s">
        <v>375</v>
      </c>
      <c r="C807" s="93" t="s">
        <v>157</v>
      </c>
      <c r="D807" s="64">
        <v>12</v>
      </c>
      <c r="E807" s="63"/>
      <c r="F807" s="63"/>
      <c r="G807" s="64">
        <v>2</v>
      </c>
      <c r="H807" s="63"/>
    </row>
    <row r="808" spans="1:8" x14ac:dyDescent="0.25">
      <c r="A808" s="63" t="s">
        <v>365</v>
      </c>
      <c r="B808" s="63" t="s">
        <v>1135</v>
      </c>
      <c r="C808" s="93" t="s">
        <v>102</v>
      </c>
      <c r="D808" s="64">
        <v>81</v>
      </c>
      <c r="E808" s="64">
        <v>5</v>
      </c>
      <c r="F808" s="65">
        <v>2.1</v>
      </c>
      <c r="G808" s="64">
        <v>7</v>
      </c>
      <c r="H808" s="64">
        <v>4</v>
      </c>
    </row>
    <row r="809" spans="1:8" x14ac:dyDescent="0.25">
      <c r="A809" s="63" t="s">
        <v>365</v>
      </c>
      <c r="B809" s="63" t="s">
        <v>1136</v>
      </c>
      <c r="C809" s="93" t="s">
        <v>102</v>
      </c>
      <c r="D809" s="64">
        <v>106</v>
      </c>
      <c r="E809" s="63"/>
      <c r="F809" s="63"/>
      <c r="G809" s="64">
        <v>27</v>
      </c>
      <c r="H809" s="63"/>
    </row>
    <row r="810" spans="1:8" x14ac:dyDescent="0.25">
      <c r="A810" s="63" t="s">
        <v>365</v>
      </c>
      <c r="B810" s="63" t="s">
        <v>1137</v>
      </c>
      <c r="C810" s="93" t="s">
        <v>102</v>
      </c>
      <c r="D810" s="64">
        <v>121</v>
      </c>
      <c r="E810" s="64">
        <v>5</v>
      </c>
      <c r="F810" s="65">
        <v>4.3</v>
      </c>
      <c r="G810" s="64">
        <v>3</v>
      </c>
      <c r="H810" s="64">
        <v>10</v>
      </c>
    </row>
    <row r="811" spans="1:8" x14ac:dyDescent="0.25">
      <c r="A811" s="63" t="s">
        <v>365</v>
      </c>
      <c r="B811" s="63" t="s">
        <v>1138</v>
      </c>
      <c r="C811" s="93" t="s">
        <v>157</v>
      </c>
      <c r="D811" s="64">
        <v>7</v>
      </c>
      <c r="E811" s="63"/>
      <c r="F811" s="63"/>
      <c r="G811" s="64">
        <v>1</v>
      </c>
      <c r="H811" s="63"/>
    </row>
    <row r="812" spans="1:8" x14ac:dyDescent="0.25">
      <c r="A812" s="63" t="s">
        <v>365</v>
      </c>
      <c r="B812" s="63" t="s">
        <v>1139</v>
      </c>
      <c r="C812" s="93" t="s">
        <v>157</v>
      </c>
      <c r="D812" s="64">
        <v>9</v>
      </c>
      <c r="E812" s="63"/>
      <c r="F812" s="63"/>
      <c r="G812" s="64">
        <v>2</v>
      </c>
      <c r="H812" s="63"/>
    </row>
    <row r="813" spans="1:8" x14ac:dyDescent="0.25">
      <c r="A813" s="63" t="s">
        <v>365</v>
      </c>
      <c r="B813" s="63" t="s">
        <v>1140</v>
      </c>
      <c r="C813" s="93" t="s">
        <v>157</v>
      </c>
      <c r="D813" s="64">
        <v>20</v>
      </c>
      <c r="E813" s="63"/>
      <c r="F813" s="63">
        <v>0.1</v>
      </c>
      <c r="G813" s="64">
        <v>4</v>
      </c>
      <c r="H813" s="63"/>
    </row>
    <row r="814" spans="1:8" x14ac:dyDescent="0.25">
      <c r="A814" s="63" t="s">
        <v>365</v>
      </c>
      <c r="B814" s="63" t="s">
        <v>376</v>
      </c>
      <c r="C814" s="93" t="s">
        <v>157</v>
      </c>
      <c r="D814" s="64">
        <v>15</v>
      </c>
      <c r="E814" s="64">
        <v>1</v>
      </c>
      <c r="F814" s="64">
        <v>0</v>
      </c>
      <c r="G814" s="64">
        <v>3</v>
      </c>
      <c r="H814" s="64">
        <v>0</v>
      </c>
    </row>
    <row r="815" spans="1:8" x14ac:dyDescent="0.25">
      <c r="A815" s="63" t="s">
        <v>365</v>
      </c>
      <c r="B815" s="63" t="s">
        <v>1141</v>
      </c>
      <c r="C815" s="93" t="s">
        <v>102</v>
      </c>
      <c r="D815" s="64">
        <v>89</v>
      </c>
      <c r="E815" s="64">
        <v>2</v>
      </c>
      <c r="F815" s="65">
        <v>1.7</v>
      </c>
      <c r="G815" s="64">
        <v>6</v>
      </c>
      <c r="H815" s="64">
        <v>6</v>
      </c>
    </row>
    <row r="816" spans="1:8" x14ac:dyDescent="0.25">
      <c r="A816" s="63" t="s">
        <v>365</v>
      </c>
      <c r="B816" s="63" t="s">
        <v>372</v>
      </c>
      <c r="C816" s="93" t="s">
        <v>263</v>
      </c>
      <c r="D816" s="64">
        <v>74</v>
      </c>
      <c r="E816" s="64">
        <v>1</v>
      </c>
      <c r="F816" s="65">
        <v>1.6</v>
      </c>
      <c r="G816" s="64">
        <v>2</v>
      </c>
      <c r="H816" s="64">
        <v>7</v>
      </c>
    </row>
    <row r="817" spans="1:8" x14ac:dyDescent="0.25">
      <c r="A817" s="63" t="s">
        <v>311</v>
      </c>
      <c r="B817" s="63" t="s">
        <v>980</v>
      </c>
      <c r="C817" s="93" t="s">
        <v>10</v>
      </c>
      <c r="D817" s="64">
        <v>638</v>
      </c>
      <c r="E817" s="64">
        <v>18</v>
      </c>
      <c r="F817" s="64">
        <v>38</v>
      </c>
      <c r="G817" s="64">
        <v>57</v>
      </c>
      <c r="H817" s="65">
        <v>2</v>
      </c>
    </row>
    <row r="818" spans="1:8" x14ac:dyDescent="0.25">
      <c r="A818" s="63" t="s">
        <v>311</v>
      </c>
      <c r="B818" s="63" t="s">
        <v>981</v>
      </c>
      <c r="C818" s="93" t="s">
        <v>42</v>
      </c>
      <c r="D818" s="64">
        <v>168</v>
      </c>
      <c r="E818" s="64">
        <v>18</v>
      </c>
      <c r="F818" s="64">
        <v>4</v>
      </c>
      <c r="G818" s="64">
        <v>14</v>
      </c>
      <c r="H818" s="65">
        <v>1.8</v>
      </c>
    </row>
    <row r="819" spans="1:8" x14ac:dyDescent="0.25">
      <c r="A819" s="63" t="s">
        <v>311</v>
      </c>
      <c r="B819" s="63" t="s">
        <v>312</v>
      </c>
      <c r="C819" s="94">
        <v>1</v>
      </c>
      <c r="D819" s="64">
        <v>189</v>
      </c>
      <c r="E819" s="64">
        <v>8</v>
      </c>
      <c r="F819" s="64">
        <v>6</v>
      </c>
      <c r="G819" s="64">
        <v>27</v>
      </c>
      <c r="H819" s="65">
        <v>3.8</v>
      </c>
    </row>
    <row r="820" spans="1:8" x14ac:dyDescent="0.25">
      <c r="A820" s="63" t="s">
        <v>311</v>
      </c>
      <c r="B820" s="63" t="s">
        <v>970</v>
      </c>
      <c r="C820" s="94">
        <v>1</v>
      </c>
      <c r="D820" s="64">
        <v>316</v>
      </c>
      <c r="E820" s="64">
        <v>20</v>
      </c>
      <c r="F820" s="64">
        <v>12</v>
      </c>
      <c r="G820" s="64">
        <v>32</v>
      </c>
      <c r="H820" s="65">
        <v>2.2000000000000002</v>
      </c>
    </row>
    <row r="821" spans="1:8" x14ac:dyDescent="0.25">
      <c r="A821" s="63" t="s">
        <v>311</v>
      </c>
      <c r="B821" s="63" t="s">
        <v>982</v>
      </c>
      <c r="C821" s="93" t="s">
        <v>42</v>
      </c>
      <c r="D821" s="64">
        <v>368</v>
      </c>
      <c r="E821" s="64">
        <v>28</v>
      </c>
      <c r="F821" s="64">
        <v>23</v>
      </c>
      <c r="G821" s="64">
        <v>13</v>
      </c>
      <c r="H821" s="65">
        <v>1.5</v>
      </c>
    </row>
    <row r="822" spans="1:8" x14ac:dyDescent="0.25">
      <c r="A822" s="63" t="s">
        <v>311</v>
      </c>
      <c r="B822" s="63" t="s">
        <v>983</v>
      </c>
      <c r="C822" s="93" t="s">
        <v>984</v>
      </c>
      <c r="D822" s="64">
        <v>350</v>
      </c>
      <c r="E822" s="64">
        <v>19</v>
      </c>
      <c r="F822" s="64">
        <v>8</v>
      </c>
      <c r="G822" s="64">
        <v>50</v>
      </c>
      <c r="H822" s="65">
        <v>4.0999999999999996</v>
      </c>
    </row>
    <row r="823" spans="1:8" x14ac:dyDescent="0.25">
      <c r="A823" s="63" t="s">
        <v>311</v>
      </c>
      <c r="B823" s="63" t="s">
        <v>315</v>
      </c>
      <c r="C823" s="93" t="s">
        <v>10</v>
      </c>
      <c r="D823" s="64">
        <v>494</v>
      </c>
      <c r="E823" s="64">
        <v>21</v>
      </c>
      <c r="F823" s="64">
        <v>29</v>
      </c>
      <c r="G823" s="64">
        <v>37</v>
      </c>
      <c r="H823" s="65">
        <v>3.1</v>
      </c>
    </row>
    <row r="824" spans="1:8" x14ac:dyDescent="0.25">
      <c r="A824" s="63" t="s">
        <v>311</v>
      </c>
      <c r="B824" s="63" t="s">
        <v>22</v>
      </c>
      <c r="C824" s="94">
        <v>1</v>
      </c>
      <c r="D824" s="64">
        <v>558</v>
      </c>
      <c r="E824" s="64">
        <v>32</v>
      </c>
      <c r="F824" s="64">
        <v>26</v>
      </c>
      <c r="G824" s="64">
        <v>47</v>
      </c>
      <c r="H824" s="65">
        <v>2.8</v>
      </c>
    </row>
    <row r="825" spans="1:8" x14ac:dyDescent="0.25">
      <c r="A825" s="63" t="s">
        <v>311</v>
      </c>
      <c r="B825" s="63" t="s">
        <v>975</v>
      </c>
      <c r="C825" s="93" t="s">
        <v>12</v>
      </c>
      <c r="D825" s="64">
        <v>364</v>
      </c>
      <c r="E825" s="64">
        <v>22</v>
      </c>
      <c r="F825" s="64">
        <v>14</v>
      </c>
      <c r="G825" s="64">
        <v>37</v>
      </c>
      <c r="H825" s="65">
        <v>2.4</v>
      </c>
    </row>
    <row r="826" spans="1:8" x14ac:dyDescent="0.25">
      <c r="A826" s="63" t="s">
        <v>311</v>
      </c>
      <c r="B826" s="63" t="s">
        <v>976</v>
      </c>
      <c r="C826" s="93" t="s">
        <v>12</v>
      </c>
      <c r="D826" s="64">
        <v>355</v>
      </c>
      <c r="E826" s="64">
        <v>19</v>
      </c>
      <c r="F826" s="64">
        <v>11</v>
      </c>
      <c r="G826" s="64">
        <v>46</v>
      </c>
      <c r="H826" s="65">
        <v>2.9</v>
      </c>
    </row>
    <row r="827" spans="1:8" x14ac:dyDescent="0.25">
      <c r="A827" s="63" t="s">
        <v>311</v>
      </c>
      <c r="B827" s="63" t="s">
        <v>314</v>
      </c>
      <c r="C827" s="93" t="s">
        <v>42</v>
      </c>
      <c r="D827" s="64">
        <v>395</v>
      </c>
      <c r="E827" s="64">
        <v>11</v>
      </c>
      <c r="F827" s="64">
        <v>17</v>
      </c>
      <c r="G827" s="64">
        <v>49</v>
      </c>
      <c r="H827" s="65">
        <v>2</v>
      </c>
    </row>
    <row r="828" spans="1:8" x14ac:dyDescent="0.25">
      <c r="A828" s="63" t="s">
        <v>311</v>
      </c>
      <c r="B828" s="63" t="s">
        <v>977</v>
      </c>
      <c r="C828" s="93" t="s">
        <v>42</v>
      </c>
      <c r="D828" s="64">
        <v>319</v>
      </c>
      <c r="E828" s="64">
        <v>23</v>
      </c>
      <c r="F828" s="64">
        <v>10</v>
      </c>
      <c r="G828" s="64">
        <v>32</v>
      </c>
      <c r="H828" s="65">
        <v>1.9</v>
      </c>
    </row>
    <row r="829" spans="1:8" x14ac:dyDescent="0.25">
      <c r="A829" s="63" t="s">
        <v>311</v>
      </c>
      <c r="B829" s="63" t="s">
        <v>971</v>
      </c>
      <c r="C829" s="93" t="s">
        <v>972</v>
      </c>
      <c r="D829" s="64">
        <v>346</v>
      </c>
      <c r="E829" s="64">
        <v>9</v>
      </c>
      <c r="F829" s="64">
        <v>19</v>
      </c>
      <c r="G829" s="64">
        <v>36</v>
      </c>
      <c r="H829" s="65">
        <v>4.0999999999999996</v>
      </c>
    </row>
    <row r="830" spans="1:8" x14ac:dyDescent="0.25">
      <c r="A830" s="63" t="s">
        <v>311</v>
      </c>
      <c r="B830" s="63" t="s">
        <v>985</v>
      </c>
      <c r="C830" s="93" t="s">
        <v>42</v>
      </c>
      <c r="D830" s="64">
        <v>220</v>
      </c>
      <c r="E830" s="64">
        <v>15</v>
      </c>
      <c r="F830" s="64">
        <v>6</v>
      </c>
      <c r="G830" s="64">
        <v>26</v>
      </c>
      <c r="H830" s="65">
        <v>1.5</v>
      </c>
    </row>
    <row r="831" spans="1:8" x14ac:dyDescent="0.25">
      <c r="A831" s="63" t="s">
        <v>311</v>
      </c>
      <c r="B831" s="63" t="s">
        <v>316</v>
      </c>
      <c r="C831" s="93" t="s">
        <v>42</v>
      </c>
      <c r="D831" s="64">
        <v>380</v>
      </c>
      <c r="E831" s="64">
        <v>13</v>
      </c>
      <c r="F831" s="64">
        <v>26</v>
      </c>
      <c r="G831" s="64">
        <v>25</v>
      </c>
      <c r="H831" s="65">
        <v>1.9</v>
      </c>
    </row>
    <row r="832" spans="1:8" x14ac:dyDescent="0.25">
      <c r="A832" s="63" t="s">
        <v>311</v>
      </c>
      <c r="B832" s="63" t="s">
        <v>973</v>
      </c>
      <c r="C832" s="94">
        <v>1</v>
      </c>
      <c r="D832" s="64">
        <v>627</v>
      </c>
      <c r="E832" s="64">
        <v>31</v>
      </c>
      <c r="F832" s="64">
        <v>38</v>
      </c>
      <c r="G832" s="64">
        <v>40</v>
      </c>
      <c r="H832" s="65">
        <v>2.5</v>
      </c>
    </row>
    <row r="833" spans="1:8" x14ac:dyDescent="0.25">
      <c r="A833" s="63" t="s">
        <v>311</v>
      </c>
      <c r="B833" s="63" t="s">
        <v>1222</v>
      </c>
      <c r="C833" s="93" t="s">
        <v>42</v>
      </c>
      <c r="D833" s="64">
        <v>179</v>
      </c>
      <c r="E833" s="64">
        <v>5</v>
      </c>
      <c r="F833" s="64">
        <v>15</v>
      </c>
      <c r="G833" s="64">
        <v>7</v>
      </c>
      <c r="H833" s="65">
        <v>1.7</v>
      </c>
    </row>
    <row r="834" spans="1:8" x14ac:dyDescent="0.25">
      <c r="A834" s="63" t="s">
        <v>311</v>
      </c>
      <c r="B834" s="63" t="s">
        <v>1223</v>
      </c>
      <c r="C834" s="93" t="s">
        <v>313</v>
      </c>
      <c r="D834" s="64">
        <v>491</v>
      </c>
      <c r="E834" s="64">
        <v>41</v>
      </c>
      <c r="F834" s="64">
        <v>31</v>
      </c>
      <c r="G834" s="64">
        <v>12</v>
      </c>
      <c r="H834" s="65">
        <v>3.7</v>
      </c>
    </row>
    <row r="835" spans="1:8" x14ac:dyDescent="0.25">
      <c r="A835" s="63" t="s">
        <v>311</v>
      </c>
      <c r="B835" s="63" t="s">
        <v>1224</v>
      </c>
      <c r="C835" s="93" t="s">
        <v>42</v>
      </c>
      <c r="D835" s="64">
        <v>47</v>
      </c>
      <c r="E835" s="64">
        <v>1</v>
      </c>
      <c r="F835" s="64">
        <v>4</v>
      </c>
      <c r="G835" s="64">
        <v>4</v>
      </c>
      <c r="H835" s="63">
        <v>0.9</v>
      </c>
    </row>
    <row r="836" spans="1:8" x14ac:dyDescent="0.25">
      <c r="A836" s="63" t="s">
        <v>311</v>
      </c>
      <c r="B836" s="63" t="s">
        <v>1225</v>
      </c>
      <c r="C836" s="93" t="s">
        <v>42</v>
      </c>
      <c r="D836" s="64">
        <v>139</v>
      </c>
      <c r="E836" s="64">
        <v>4</v>
      </c>
      <c r="F836" s="64">
        <v>13</v>
      </c>
      <c r="G836" s="64">
        <v>4</v>
      </c>
      <c r="H836" s="65">
        <v>1.1000000000000001</v>
      </c>
    </row>
    <row r="837" spans="1:8" x14ac:dyDescent="0.25">
      <c r="A837" s="63" t="s">
        <v>311</v>
      </c>
      <c r="B837" s="63" t="s">
        <v>1226</v>
      </c>
      <c r="C837" s="93" t="s">
        <v>42</v>
      </c>
      <c r="D837" s="64">
        <v>245</v>
      </c>
      <c r="E837" s="64">
        <v>5</v>
      </c>
      <c r="F837" s="64">
        <v>10</v>
      </c>
      <c r="G837" s="64">
        <v>33</v>
      </c>
      <c r="H837" s="65">
        <v>2.2000000000000002</v>
      </c>
    </row>
    <row r="838" spans="1:8" x14ac:dyDescent="0.25">
      <c r="A838" s="63" t="s">
        <v>311</v>
      </c>
      <c r="B838" s="63" t="s">
        <v>986</v>
      </c>
      <c r="C838" s="94">
        <v>2</v>
      </c>
      <c r="D838" s="64">
        <v>306</v>
      </c>
      <c r="E838" s="64">
        <v>5</v>
      </c>
      <c r="F838" s="64">
        <v>18</v>
      </c>
      <c r="G838" s="64">
        <v>32</v>
      </c>
      <c r="H838" s="65">
        <v>2.1</v>
      </c>
    </row>
    <row r="839" spans="1:8" x14ac:dyDescent="0.25">
      <c r="A839" s="63" t="s">
        <v>311</v>
      </c>
      <c r="B839" s="63" t="s">
        <v>1216</v>
      </c>
      <c r="C839" s="94">
        <v>1</v>
      </c>
      <c r="D839" s="64">
        <v>479</v>
      </c>
      <c r="E839" s="64">
        <v>14</v>
      </c>
      <c r="F839" s="64">
        <v>35</v>
      </c>
      <c r="G839" s="64">
        <v>27</v>
      </c>
      <c r="H839" s="65">
        <v>1.2</v>
      </c>
    </row>
    <row r="840" spans="1:8" x14ac:dyDescent="0.25">
      <c r="A840" s="63" t="s">
        <v>311</v>
      </c>
      <c r="B840" s="63" t="s">
        <v>1218</v>
      </c>
      <c r="C840" s="94">
        <v>1</v>
      </c>
      <c r="D840" s="64">
        <v>260</v>
      </c>
      <c r="E840" s="64">
        <v>13</v>
      </c>
      <c r="F840" s="64">
        <v>10</v>
      </c>
      <c r="G840" s="64">
        <v>28</v>
      </c>
      <c r="H840" s="65">
        <v>2.1</v>
      </c>
    </row>
    <row r="841" spans="1:8" x14ac:dyDescent="0.25">
      <c r="A841" s="63" t="s">
        <v>311</v>
      </c>
      <c r="B841" s="63" t="s">
        <v>1217</v>
      </c>
      <c r="C841" s="94">
        <v>1</v>
      </c>
      <c r="D841" s="64">
        <v>388</v>
      </c>
      <c r="E841" s="64">
        <v>40</v>
      </c>
      <c r="F841" s="64">
        <v>10</v>
      </c>
      <c r="G841" s="64">
        <v>31</v>
      </c>
      <c r="H841" s="65">
        <v>1.7</v>
      </c>
    </row>
    <row r="842" spans="1:8" x14ac:dyDescent="0.25">
      <c r="A842" s="63" t="s">
        <v>311</v>
      </c>
      <c r="B842" s="63" t="s">
        <v>1219</v>
      </c>
      <c r="C842" s="94">
        <v>1</v>
      </c>
      <c r="D842" s="64">
        <v>346</v>
      </c>
      <c r="E842" s="64">
        <v>22</v>
      </c>
      <c r="F842" s="64">
        <v>14</v>
      </c>
      <c r="G842" s="64">
        <v>33</v>
      </c>
      <c r="H842" s="65">
        <v>2.5</v>
      </c>
    </row>
    <row r="843" spans="1:8" x14ac:dyDescent="0.25">
      <c r="A843" s="63" t="s">
        <v>311</v>
      </c>
      <c r="B843" s="63" t="s">
        <v>1220</v>
      </c>
      <c r="C843" s="94">
        <v>1</v>
      </c>
      <c r="D843" s="64">
        <v>340</v>
      </c>
      <c r="E843" s="64">
        <v>16</v>
      </c>
      <c r="F843" s="64">
        <v>16</v>
      </c>
      <c r="G843" s="64">
        <v>33</v>
      </c>
      <c r="H843" s="65">
        <v>1.7</v>
      </c>
    </row>
    <row r="844" spans="1:8" x14ac:dyDescent="0.25">
      <c r="A844" s="63" t="s">
        <v>311</v>
      </c>
      <c r="B844" s="63" t="s">
        <v>1221</v>
      </c>
      <c r="C844" s="94">
        <v>1</v>
      </c>
      <c r="D844" s="64">
        <v>371</v>
      </c>
      <c r="E844" s="64">
        <v>20</v>
      </c>
      <c r="F844" s="64">
        <v>18</v>
      </c>
      <c r="G844" s="64">
        <v>33</v>
      </c>
      <c r="H844" s="65">
        <v>1.7</v>
      </c>
    </row>
    <row r="845" spans="1:8" x14ac:dyDescent="0.25">
      <c r="A845" s="63" t="s">
        <v>311</v>
      </c>
      <c r="B845" s="63" t="s">
        <v>987</v>
      </c>
      <c r="C845" s="93" t="s">
        <v>42</v>
      </c>
      <c r="D845" s="64">
        <v>389</v>
      </c>
      <c r="E845" s="64">
        <v>17</v>
      </c>
      <c r="F845" s="64">
        <v>17</v>
      </c>
      <c r="G845" s="64">
        <v>40</v>
      </c>
      <c r="H845" s="65">
        <v>3.1</v>
      </c>
    </row>
    <row r="846" spans="1:8" x14ac:dyDescent="0.25">
      <c r="A846" s="63" t="s">
        <v>311</v>
      </c>
      <c r="B846" s="63" t="s">
        <v>978</v>
      </c>
      <c r="C846" s="93" t="s">
        <v>42</v>
      </c>
      <c r="D846" s="64">
        <v>250</v>
      </c>
      <c r="E846" s="64">
        <v>9</v>
      </c>
      <c r="F846" s="64">
        <v>2</v>
      </c>
      <c r="G846" s="64">
        <v>47</v>
      </c>
      <c r="H846" s="65">
        <v>1.9</v>
      </c>
    </row>
    <row r="847" spans="1:8" x14ac:dyDescent="0.25">
      <c r="A847" s="63" t="s">
        <v>311</v>
      </c>
      <c r="B847" s="63" t="s">
        <v>979</v>
      </c>
      <c r="C847" s="93" t="s">
        <v>42</v>
      </c>
      <c r="D847" s="64">
        <v>401</v>
      </c>
      <c r="E847" s="64">
        <v>19</v>
      </c>
      <c r="F847" s="64">
        <v>14</v>
      </c>
      <c r="G847" s="64">
        <v>50</v>
      </c>
      <c r="H847" s="65">
        <v>4.9000000000000004</v>
      </c>
    </row>
    <row r="848" spans="1:8" x14ac:dyDescent="0.25">
      <c r="A848" s="63" t="s">
        <v>311</v>
      </c>
      <c r="B848" s="63" t="s">
        <v>317</v>
      </c>
      <c r="C848" s="93" t="s">
        <v>42</v>
      </c>
      <c r="D848" s="64">
        <v>290</v>
      </c>
      <c r="E848" s="64">
        <v>22</v>
      </c>
      <c r="F848" s="64">
        <v>14</v>
      </c>
      <c r="G848" s="64">
        <v>20</v>
      </c>
      <c r="H848" s="65">
        <v>2.2000000000000002</v>
      </c>
    </row>
    <row r="849" spans="1:8" x14ac:dyDescent="0.25">
      <c r="A849" s="63" t="s">
        <v>311</v>
      </c>
      <c r="B849" s="63" t="s">
        <v>988</v>
      </c>
      <c r="C849" s="93" t="s">
        <v>42</v>
      </c>
      <c r="D849" s="64">
        <v>255</v>
      </c>
      <c r="E849" s="64">
        <v>18</v>
      </c>
      <c r="F849" s="64">
        <v>17</v>
      </c>
      <c r="G849" s="64">
        <v>8</v>
      </c>
      <c r="H849" s="65">
        <v>1.5</v>
      </c>
    </row>
    <row r="850" spans="1:8" x14ac:dyDescent="0.25">
      <c r="A850" s="63" t="s">
        <v>311</v>
      </c>
      <c r="B850" s="63" t="s">
        <v>989</v>
      </c>
      <c r="C850" s="93" t="s">
        <v>42</v>
      </c>
      <c r="D850" s="64">
        <v>183</v>
      </c>
      <c r="E850" s="64">
        <v>14</v>
      </c>
      <c r="F850" s="64">
        <v>10</v>
      </c>
      <c r="G850" s="64">
        <v>10</v>
      </c>
      <c r="H850" s="65">
        <v>1.4</v>
      </c>
    </row>
    <row r="851" spans="1:8" x14ac:dyDescent="0.25">
      <c r="A851" s="63" t="s">
        <v>311</v>
      </c>
      <c r="B851" s="63" t="s">
        <v>318</v>
      </c>
      <c r="C851" s="94">
        <v>4</v>
      </c>
      <c r="D851" s="64">
        <v>164</v>
      </c>
      <c r="E851" s="64">
        <v>5</v>
      </c>
      <c r="F851" s="63"/>
      <c r="G851" s="64">
        <v>35</v>
      </c>
      <c r="H851" s="63">
        <v>0.8</v>
      </c>
    </row>
    <row r="852" spans="1:8" x14ac:dyDescent="0.25">
      <c r="A852" s="63" t="s">
        <v>311</v>
      </c>
      <c r="B852" s="63" t="s">
        <v>319</v>
      </c>
      <c r="C852" s="94">
        <v>4</v>
      </c>
      <c r="D852" s="64">
        <v>122</v>
      </c>
      <c r="E852" s="64">
        <v>2</v>
      </c>
      <c r="F852" s="63"/>
      <c r="G852" s="64">
        <v>27</v>
      </c>
      <c r="H852" s="63">
        <v>0.5</v>
      </c>
    </row>
    <row r="853" spans="1:8" x14ac:dyDescent="0.25">
      <c r="A853" s="63" t="s">
        <v>311</v>
      </c>
      <c r="B853" s="63" t="s">
        <v>990</v>
      </c>
      <c r="C853" s="94">
        <v>6</v>
      </c>
      <c r="D853" s="64">
        <v>472</v>
      </c>
      <c r="E853" s="64">
        <v>26</v>
      </c>
      <c r="F853" s="64">
        <v>26</v>
      </c>
      <c r="G853" s="64">
        <v>33</v>
      </c>
      <c r="H853" s="63">
        <v>0.7</v>
      </c>
    </row>
    <row r="854" spans="1:8" x14ac:dyDescent="0.25">
      <c r="A854" s="63" t="s">
        <v>311</v>
      </c>
      <c r="B854" s="63" t="s">
        <v>974</v>
      </c>
      <c r="C854" s="93" t="s">
        <v>42</v>
      </c>
      <c r="D854" s="64">
        <v>193</v>
      </c>
      <c r="E854" s="64">
        <v>12</v>
      </c>
      <c r="F854" s="64">
        <v>11</v>
      </c>
      <c r="G854" s="64">
        <v>13</v>
      </c>
      <c r="H854" s="65">
        <v>2</v>
      </c>
    </row>
    <row r="855" spans="1:8" x14ac:dyDescent="0.25">
      <c r="A855" s="63" t="s">
        <v>311</v>
      </c>
      <c r="B855" s="63" t="s">
        <v>991</v>
      </c>
      <c r="C855" s="93" t="s">
        <v>305</v>
      </c>
      <c r="D855" s="64">
        <v>307</v>
      </c>
      <c r="E855" s="64">
        <v>15</v>
      </c>
      <c r="F855" s="64">
        <v>17</v>
      </c>
      <c r="G855" s="64">
        <v>23</v>
      </c>
      <c r="H855" s="65">
        <v>1.2</v>
      </c>
    </row>
    <row r="856" spans="1:8" x14ac:dyDescent="0.25">
      <c r="A856" s="63" t="s">
        <v>336</v>
      </c>
      <c r="B856" s="63" t="s">
        <v>1073</v>
      </c>
      <c r="C856" s="93" t="s">
        <v>42</v>
      </c>
      <c r="D856" s="64">
        <v>32</v>
      </c>
      <c r="E856" s="64">
        <v>1</v>
      </c>
      <c r="F856" s="63"/>
      <c r="G856" s="64">
        <v>7</v>
      </c>
      <c r="H856" s="65">
        <v>1.3</v>
      </c>
    </row>
    <row r="857" spans="1:8" x14ac:dyDescent="0.25">
      <c r="A857" s="63" t="s">
        <v>336</v>
      </c>
      <c r="B857" s="63" t="s">
        <v>1083</v>
      </c>
      <c r="C857" s="93" t="s">
        <v>1084</v>
      </c>
      <c r="D857" s="64">
        <v>73</v>
      </c>
      <c r="E857" s="63"/>
      <c r="F857" s="64">
        <v>5</v>
      </c>
      <c r="G857" s="64">
        <v>8</v>
      </c>
      <c r="H857" s="65">
        <v>1.1000000000000001</v>
      </c>
    </row>
    <row r="858" spans="1:8" x14ac:dyDescent="0.25">
      <c r="A858" s="63" t="s">
        <v>336</v>
      </c>
      <c r="B858" s="63" t="s">
        <v>341</v>
      </c>
      <c r="C858" s="93" t="s">
        <v>342</v>
      </c>
      <c r="D858" s="64">
        <v>81</v>
      </c>
      <c r="E858" s="64">
        <v>7</v>
      </c>
      <c r="F858" s="64">
        <v>5</v>
      </c>
      <c r="G858" s="64">
        <v>2</v>
      </c>
      <c r="H858" s="63">
        <v>0.4</v>
      </c>
    </row>
    <row r="859" spans="1:8" x14ac:dyDescent="0.25">
      <c r="A859" s="63" t="s">
        <v>336</v>
      </c>
      <c r="B859" s="63" t="s">
        <v>1085</v>
      </c>
      <c r="C859" s="93" t="s">
        <v>1086</v>
      </c>
      <c r="D859" s="64">
        <v>186</v>
      </c>
      <c r="E859" s="64">
        <v>8</v>
      </c>
      <c r="F859" s="64">
        <v>14</v>
      </c>
      <c r="G859" s="64">
        <v>10</v>
      </c>
      <c r="H859" s="65">
        <v>2.2000000000000002</v>
      </c>
    </row>
    <row r="860" spans="1:8" x14ac:dyDescent="0.25">
      <c r="A860" s="63" t="s">
        <v>336</v>
      </c>
      <c r="B860" s="63" t="s">
        <v>1087</v>
      </c>
      <c r="C860" s="93" t="s">
        <v>44</v>
      </c>
      <c r="D860" s="64">
        <v>132</v>
      </c>
      <c r="E860" s="64">
        <v>4</v>
      </c>
      <c r="F860" s="64">
        <v>4</v>
      </c>
      <c r="G860" s="64">
        <v>21</v>
      </c>
      <c r="H860" s="65">
        <v>1.9</v>
      </c>
    </row>
    <row r="861" spans="1:8" x14ac:dyDescent="0.25">
      <c r="A861" s="63" t="s">
        <v>336</v>
      </c>
      <c r="B861" s="63" t="s">
        <v>1074</v>
      </c>
      <c r="C861" s="93" t="s">
        <v>42</v>
      </c>
      <c r="D861" s="64">
        <v>160</v>
      </c>
      <c r="E861" s="64">
        <v>1</v>
      </c>
      <c r="F861" s="64">
        <v>5</v>
      </c>
      <c r="G861" s="64">
        <v>29</v>
      </c>
      <c r="H861" s="65">
        <v>1.9</v>
      </c>
    </row>
    <row r="862" spans="1:8" x14ac:dyDescent="0.25">
      <c r="A862" s="63" t="s">
        <v>336</v>
      </c>
      <c r="B862" s="63" t="s">
        <v>337</v>
      </c>
      <c r="C862" s="93" t="s">
        <v>42</v>
      </c>
      <c r="D862" s="64">
        <v>205</v>
      </c>
      <c r="E862" s="64">
        <v>3</v>
      </c>
      <c r="F862" s="64">
        <v>13</v>
      </c>
      <c r="G862" s="64">
        <v>20</v>
      </c>
      <c r="H862" s="63">
        <v>0.4</v>
      </c>
    </row>
    <row r="863" spans="1:8" x14ac:dyDescent="0.25">
      <c r="A863" s="63" t="s">
        <v>336</v>
      </c>
      <c r="B863" s="63" t="s">
        <v>1088</v>
      </c>
      <c r="C863" s="93" t="s">
        <v>330</v>
      </c>
      <c r="D863" s="64">
        <v>49</v>
      </c>
      <c r="E863" s="63"/>
      <c r="F863" s="64">
        <v>1</v>
      </c>
      <c r="G863" s="64">
        <v>11</v>
      </c>
      <c r="H863" s="63">
        <v>0.5</v>
      </c>
    </row>
    <row r="864" spans="1:8" x14ac:dyDescent="0.25">
      <c r="A864" s="63" t="s">
        <v>336</v>
      </c>
      <c r="B864" s="63" t="s">
        <v>1075</v>
      </c>
      <c r="C864" s="93" t="s">
        <v>42</v>
      </c>
      <c r="D864" s="64">
        <v>34</v>
      </c>
      <c r="E864" s="64">
        <v>1</v>
      </c>
      <c r="F864" s="64">
        <v>1</v>
      </c>
      <c r="G864" s="64">
        <v>6</v>
      </c>
      <c r="H864" s="65">
        <v>1.1000000000000001</v>
      </c>
    </row>
    <row r="865" spans="1:8" x14ac:dyDescent="0.25">
      <c r="A865" s="63" t="s">
        <v>336</v>
      </c>
      <c r="B865" s="63" t="s">
        <v>1076</v>
      </c>
      <c r="C865" s="93" t="s">
        <v>42</v>
      </c>
      <c r="D865" s="64">
        <v>58</v>
      </c>
      <c r="E865" s="64">
        <v>1</v>
      </c>
      <c r="F865" s="64">
        <v>3</v>
      </c>
      <c r="G865" s="64">
        <v>7</v>
      </c>
      <c r="H865" s="65">
        <v>1.2</v>
      </c>
    </row>
    <row r="866" spans="1:8" x14ac:dyDescent="0.25">
      <c r="A866" s="63" t="s">
        <v>336</v>
      </c>
      <c r="B866" s="63" t="s">
        <v>1077</v>
      </c>
      <c r="C866" s="93" t="s">
        <v>1078</v>
      </c>
      <c r="D866" s="64">
        <v>156</v>
      </c>
      <c r="E866" s="64">
        <v>2</v>
      </c>
      <c r="F866" s="64">
        <v>11</v>
      </c>
      <c r="G866" s="64">
        <v>14</v>
      </c>
      <c r="H866" s="65">
        <v>1</v>
      </c>
    </row>
    <row r="867" spans="1:8" x14ac:dyDescent="0.25">
      <c r="A867" s="63" t="s">
        <v>336</v>
      </c>
      <c r="B867" s="63" t="s">
        <v>1079</v>
      </c>
      <c r="C867" s="93" t="s">
        <v>339</v>
      </c>
      <c r="D867" s="64">
        <v>202</v>
      </c>
      <c r="E867" s="64">
        <v>2</v>
      </c>
      <c r="F867" s="64">
        <v>8</v>
      </c>
      <c r="G867" s="64">
        <v>31</v>
      </c>
      <c r="H867" s="65">
        <v>2.1</v>
      </c>
    </row>
    <row r="868" spans="1:8" x14ac:dyDescent="0.25">
      <c r="A868" s="63" t="s">
        <v>336</v>
      </c>
      <c r="B868" s="63" t="s">
        <v>1080</v>
      </c>
      <c r="C868" s="93" t="s">
        <v>339</v>
      </c>
      <c r="D868" s="64">
        <v>211</v>
      </c>
      <c r="E868" s="64">
        <v>3</v>
      </c>
      <c r="F868" s="64">
        <v>14</v>
      </c>
      <c r="G868" s="64">
        <v>23</v>
      </c>
      <c r="H868" s="65">
        <v>1.9</v>
      </c>
    </row>
    <row r="869" spans="1:8" x14ac:dyDescent="0.25">
      <c r="A869" s="63" t="s">
        <v>336</v>
      </c>
      <c r="B869" s="63" t="s">
        <v>338</v>
      </c>
      <c r="C869" s="93" t="s">
        <v>339</v>
      </c>
      <c r="D869" s="64">
        <v>230</v>
      </c>
      <c r="E869" s="64">
        <v>3</v>
      </c>
      <c r="F869" s="64">
        <v>15</v>
      </c>
      <c r="G869" s="64">
        <v>21</v>
      </c>
      <c r="H869" s="65">
        <v>1.6</v>
      </c>
    </row>
    <row r="870" spans="1:8" x14ac:dyDescent="0.25">
      <c r="A870" s="63" t="s">
        <v>336</v>
      </c>
      <c r="B870" s="63" t="s">
        <v>343</v>
      </c>
      <c r="C870" s="93" t="s">
        <v>344</v>
      </c>
      <c r="D870" s="64">
        <v>19</v>
      </c>
      <c r="E870" s="63"/>
      <c r="F870" s="63"/>
      <c r="G870" s="64">
        <v>4</v>
      </c>
      <c r="H870" s="63">
        <v>0.2</v>
      </c>
    </row>
    <row r="871" spans="1:8" x14ac:dyDescent="0.25">
      <c r="A871" s="63" t="s">
        <v>336</v>
      </c>
      <c r="B871" s="63" t="s">
        <v>1089</v>
      </c>
      <c r="C871" s="93" t="s">
        <v>344</v>
      </c>
      <c r="D871" s="64">
        <v>19</v>
      </c>
      <c r="E871" s="63"/>
      <c r="F871" s="63"/>
      <c r="G871" s="64">
        <v>4</v>
      </c>
      <c r="H871" s="63">
        <v>0.2</v>
      </c>
    </row>
    <row r="872" spans="1:8" x14ac:dyDescent="0.25">
      <c r="A872" s="63" t="s">
        <v>336</v>
      </c>
      <c r="B872" s="63" t="s">
        <v>345</v>
      </c>
      <c r="C872" s="94">
        <v>1</v>
      </c>
      <c r="D872" s="64">
        <v>35</v>
      </c>
      <c r="E872" s="64">
        <v>1</v>
      </c>
      <c r="F872" s="63"/>
      <c r="G872" s="64">
        <v>7</v>
      </c>
      <c r="H872" s="63">
        <v>0.4</v>
      </c>
    </row>
    <row r="873" spans="1:8" x14ac:dyDescent="0.25">
      <c r="A873" s="63" t="s">
        <v>336</v>
      </c>
      <c r="B873" s="63" t="s">
        <v>1090</v>
      </c>
      <c r="C873" s="93" t="s">
        <v>102</v>
      </c>
      <c r="D873" s="64">
        <v>75</v>
      </c>
      <c r="E873" s="64">
        <v>2</v>
      </c>
      <c r="F873" s="64">
        <v>5</v>
      </c>
      <c r="G873" s="64">
        <v>6</v>
      </c>
      <c r="H873" s="63">
        <v>0.4</v>
      </c>
    </row>
    <row r="874" spans="1:8" x14ac:dyDescent="0.25">
      <c r="A874" s="63" t="s">
        <v>336</v>
      </c>
      <c r="B874" s="63" t="s">
        <v>1091</v>
      </c>
      <c r="C874" s="93" t="s">
        <v>102</v>
      </c>
      <c r="D874" s="64">
        <v>205</v>
      </c>
      <c r="E874" s="64">
        <v>15</v>
      </c>
      <c r="F874" s="64">
        <v>11</v>
      </c>
      <c r="G874" s="64">
        <v>15</v>
      </c>
      <c r="H874" s="65">
        <v>7.7</v>
      </c>
    </row>
    <row r="875" spans="1:8" x14ac:dyDescent="0.25">
      <c r="A875" s="63" t="s">
        <v>336</v>
      </c>
      <c r="B875" s="63" t="s">
        <v>340</v>
      </c>
      <c r="C875" s="93" t="s">
        <v>339</v>
      </c>
      <c r="D875" s="64">
        <v>249</v>
      </c>
      <c r="E875" s="64">
        <v>4</v>
      </c>
      <c r="F875" s="64">
        <v>13</v>
      </c>
      <c r="G875" s="64">
        <v>31</v>
      </c>
      <c r="H875" s="65">
        <v>2.7</v>
      </c>
    </row>
    <row r="876" spans="1:8" x14ac:dyDescent="0.25">
      <c r="A876" s="63" t="s">
        <v>336</v>
      </c>
      <c r="B876" s="63" t="s">
        <v>1081</v>
      </c>
      <c r="C876" s="93" t="s">
        <v>1082</v>
      </c>
      <c r="D876" s="64">
        <v>234</v>
      </c>
      <c r="E876" s="64">
        <v>3</v>
      </c>
      <c r="F876" s="64">
        <v>12</v>
      </c>
      <c r="G876" s="64">
        <v>29</v>
      </c>
      <c r="H876" s="65">
        <v>3</v>
      </c>
    </row>
    <row r="877" spans="1:8" x14ac:dyDescent="0.25">
      <c r="A877" s="63" t="s">
        <v>336</v>
      </c>
      <c r="B877" s="63" t="s">
        <v>346</v>
      </c>
      <c r="C877" s="93" t="s">
        <v>102</v>
      </c>
      <c r="D877" s="64">
        <v>176</v>
      </c>
      <c r="E877" s="64">
        <v>5</v>
      </c>
      <c r="F877" s="64">
        <v>11</v>
      </c>
      <c r="G877" s="64">
        <v>17</v>
      </c>
      <c r="H877" s="65">
        <v>2.5</v>
      </c>
    </row>
    <row r="878" spans="1:8" x14ac:dyDescent="0.25">
      <c r="A878" s="63" t="s">
        <v>336</v>
      </c>
      <c r="B878" s="63" t="s">
        <v>1092</v>
      </c>
      <c r="C878" s="93" t="s">
        <v>102</v>
      </c>
      <c r="D878" s="64">
        <v>144</v>
      </c>
      <c r="E878" s="64">
        <v>2</v>
      </c>
      <c r="F878" s="64">
        <v>6</v>
      </c>
      <c r="G878" s="64">
        <v>23</v>
      </c>
      <c r="H878" s="65">
        <v>2.4</v>
      </c>
    </row>
    <row r="879" spans="1:8" x14ac:dyDescent="0.25">
      <c r="A879" s="63" t="s">
        <v>320</v>
      </c>
      <c r="B879" s="63" t="s">
        <v>1236</v>
      </c>
      <c r="C879" s="93" t="s">
        <v>42</v>
      </c>
      <c r="D879" s="64">
        <v>88</v>
      </c>
      <c r="E879" s="64">
        <v>5</v>
      </c>
      <c r="F879" s="64">
        <v>3</v>
      </c>
      <c r="G879" s="64">
        <v>9</v>
      </c>
      <c r="H879" s="63">
        <v>0.8</v>
      </c>
    </row>
    <row r="880" spans="1:8" x14ac:dyDescent="0.25">
      <c r="A880" s="63" t="s">
        <v>320</v>
      </c>
      <c r="B880" s="63" t="s">
        <v>1227</v>
      </c>
      <c r="C880" s="93" t="s">
        <v>42</v>
      </c>
      <c r="D880" s="64">
        <v>18</v>
      </c>
      <c r="E880" s="64">
        <v>3</v>
      </c>
      <c r="F880" s="64">
        <v>1</v>
      </c>
      <c r="G880" s="63"/>
      <c r="H880" s="64">
        <v>0</v>
      </c>
    </row>
    <row r="881" spans="1:8" x14ac:dyDescent="0.25">
      <c r="A881" s="63" t="s">
        <v>320</v>
      </c>
      <c r="B881" s="63" t="s">
        <v>1228</v>
      </c>
      <c r="C881" s="93" t="s">
        <v>42</v>
      </c>
      <c r="D881" s="64">
        <v>180</v>
      </c>
      <c r="E881" s="64">
        <v>12</v>
      </c>
      <c r="F881" s="64">
        <v>5</v>
      </c>
      <c r="G881" s="64">
        <v>21</v>
      </c>
      <c r="H881" s="65">
        <v>1.5</v>
      </c>
    </row>
    <row r="882" spans="1:8" x14ac:dyDescent="0.25">
      <c r="A882" s="63" t="s">
        <v>320</v>
      </c>
      <c r="B882" s="63" t="s">
        <v>1237</v>
      </c>
      <c r="C882" s="93" t="s">
        <v>42</v>
      </c>
      <c r="D882" s="64">
        <v>41</v>
      </c>
      <c r="E882" s="64">
        <v>5</v>
      </c>
      <c r="F882" s="64">
        <v>1</v>
      </c>
      <c r="G882" s="64">
        <v>1</v>
      </c>
      <c r="H882" s="64">
        <v>0</v>
      </c>
    </row>
    <row r="883" spans="1:8" x14ac:dyDescent="0.25">
      <c r="A883" s="63" t="s">
        <v>320</v>
      </c>
      <c r="B883" s="63" t="s">
        <v>1229</v>
      </c>
      <c r="C883" s="93" t="s">
        <v>42</v>
      </c>
      <c r="D883" s="64">
        <v>185</v>
      </c>
      <c r="E883" s="64">
        <v>13</v>
      </c>
      <c r="F883" s="64">
        <v>6</v>
      </c>
      <c r="G883" s="64">
        <v>18</v>
      </c>
      <c r="H883" s="65">
        <v>4.0999999999999996</v>
      </c>
    </row>
    <row r="884" spans="1:8" x14ac:dyDescent="0.25">
      <c r="A884" s="63" t="s">
        <v>320</v>
      </c>
      <c r="B884" s="63" t="s">
        <v>1238</v>
      </c>
      <c r="C884" s="93" t="s">
        <v>42</v>
      </c>
      <c r="D884" s="64">
        <v>79</v>
      </c>
      <c r="E884" s="64">
        <v>4</v>
      </c>
      <c r="F884" s="64">
        <v>3</v>
      </c>
      <c r="G884" s="64">
        <v>10</v>
      </c>
      <c r="H884" s="63">
        <v>0.8</v>
      </c>
    </row>
    <row r="885" spans="1:8" x14ac:dyDescent="0.25">
      <c r="A885" s="63" t="s">
        <v>320</v>
      </c>
      <c r="B885" s="63" t="s">
        <v>1249</v>
      </c>
      <c r="C885" s="93" t="s">
        <v>42</v>
      </c>
      <c r="D885" s="64">
        <v>58</v>
      </c>
      <c r="E885" s="64">
        <v>2</v>
      </c>
      <c r="F885" s="64">
        <v>1</v>
      </c>
      <c r="G885" s="64">
        <v>9</v>
      </c>
      <c r="H885" s="63">
        <v>0.3</v>
      </c>
    </row>
    <row r="886" spans="1:8" x14ac:dyDescent="0.25">
      <c r="A886" s="63" t="s">
        <v>320</v>
      </c>
      <c r="B886" s="63" t="s">
        <v>1254</v>
      </c>
      <c r="C886" s="93" t="s">
        <v>42</v>
      </c>
      <c r="D886" s="64">
        <v>135</v>
      </c>
      <c r="E886" s="64">
        <v>19</v>
      </c>
      <c r="F886" s="64">
        <v>3</v>
      </c>
      <c r="G886" s="64">
        <v>7</v>
      </c>
      <c r="H886" s="63">
        <v>0.9</v>
      </c>
    </row>
    <row r="887" spans="1:8" x14ac:dyDescent="0.25">
      <c r="A887" s="63" t="s">
        <v>320</v>
      </c>
      <c r="B887" s="63" t="s">
        <v>1230</v>
      </c>
      <c r="C887" s="93" t="s">
        <v>42</v>
      </c>
      <c r="D887" s="64">
        <v>105</v>
      </c>
      <c r="E887" s="64">
        <v>9</v>
      </c>
      <c r="F887" s="64">
        <v>2</v>
      </c>
      <c r="G887" s="64">
        <v>13</v>
      </c>
      <c r="H887" s="65">
        <v>2.1</v>
      </c>
    </row>
    <row r="888" spans="1:8" x14ac:dyDescent="0.25">
      <c r="A888" s="63" t="s">
        <v>320</v>
      </c>
      <c r="B888" s="63" t="s">
        <v>1231</v>
      </c>
      <c r="C888" s="93" t="s">
        <v>42</v>
      </c>
      <c r="D888" s="64">
        <v>175</v>
      </c>
      <c r="E888" s="64">
        <v>13</v>
      </c>
      <c r="F888" s="64">
        <v>5</v>
      </c>
      <c r="G888" s="64">
        <v>20</v>
      </c>
      <c r="H888" s="63">
        <v>0.9</v>
      </c>
    </row>
    <row r="889" spans="1:8" x14ac:dyDescent="0.25">
      <c r="A889" s="63" t="s">
        <v>320</v>
      </c>
      <c r="B889" s="63" t="s">
        <v>1232</v>
      </c>
      <c r="C889" s="93" t="s">
        <v>42</v>
      </c>
      <c r="D889" s="64">
        <v>142</v>
      </c>
      <c r="E889" s="64">
        <v>8</v>
      </c>
      <c r="F889" s="64">
        <v>4</v>
      </c>
      <c r="G889" s="64">
        <v>20</v>
      </c>
      <c r="H889" s="65">
        <v>3</v>
      </c>
    </row>
    <row r="890" spans="1:8" x14ac:dyDescent="0.25">
      <c r="A890" s="63" t="s">
        <v>320</v>
      </c>
      <c r="B890" s="63" t="s">
        <v>1244</v>
      </c>
      <c r="C890" s="93" t="s">
        <v>42</v>
      </c>
      <c r="D890" s="64">
        <v>157</v>
      </c>
      <c r="E890" s="64">
        <v>10</v>
      </c>
      <c r="F890" s="64">
        <v>5</v>
      </c>
      <c r="G890" s="64">
        <v>18</v>
      </c>
      <c r="H890" s="65">
        <v>1.6</v>
      </c>
    </row>
    <row r="891" spans="1:8" x14ac:dyDescent="0.25">
      <c r="A891" s="63" t="s">
        <v>320</v>
      </c>
      <c r="B891" s="63" t="s">
        <v>1245</v>
      </c>
      <c r="C891" s="93" t="s">
        <v>42</v>
      </c>
      <c r="D891" s="64">
        <v>189</v>
      </c>
      <c r="E891" s="64">
        <v>8</v>
      </c>
      <c r="F891" s="64">
        <v>10</v>
      </c>
      <c r="G891" s="64">
        <v>16</v>
      </c>
      <c r="H891" s="63">
        <v>0.3</v>
      </c>
    </row>
    <row r="892" spans="1:8" x14ac:dyDescent="0.25">
      <c r="A892" s="63" t="s">
        <v>320</v>
      </c>
      <c r="B892" s="63" t="s">
        <v>1246</v>
      </c>
      <c r="C892" s="93" t="s">
        <v>42</v>
      </c>
      <c r="D892" s="64">
        <v>202</v>
      </c>
      <c r="E892" s="64">
        <v>6</v>
      </c>
      <c r="F892" s="64">
        <v>13</v>
      </c>
      <c r="G892" s="64">
        <v>16</v>
      </c>
      <c r="H892" s="63">
        <v>0.5</v>
      </c>
    </row>
    <row r="893" spans="1:8" x14ac:dyDescent="0.25">
      <c r="A893" s="63" t="s">
        <v>320</v>
      </c>
      <c r="B893" s="63" t="s">
        <v>1239</v>
      </c>
      <c r="C893" s="93" t="s">
        <v>42</v>
      </c>
      <c r="D893" s="64">
        <v>137</v>
      </c>
      <c r="E893" s="64">
        <v>2</v>
      </c>
      <c r="F893" s="64">
        <v>9</v>
      </c>
      <c r="G893" s="64">
        <v>10</v>
      </c>
      <c r="H893" s="63">
        <v>0.5</v>
      </c>
    </row>
    <row r="894" spans="1:8" x14ac:dyDescent="0.25">
      <c r="A894" s="63" t="s">
        <v>320</v>
      </c>
      <c r="B894" s="63" t="s">
        <v>1247</v>
      </c>
      <c r="C894" s="93" t="s">
        <v>42</v>
      </c>
      <c r="D894" s="64">
        <v>134</v>
      </c>
      <c r="E894" s="64">
        <v>6</v>
      </c>
      <c r="F894" s="64">
        <v>5</v>
      </c>
      <c r="G894" s="64">
        <v>17</v>
      </c>
      <c r="H894" s="63">
        <v>0.8</v>
      </c>
    </row>
    <row r="895" spans="1:8" x14ac:dyDescent="0.25">
      <c r="A895" s="63" t="s">
        <v>320</v>
      </c>
      <c r="B895" s="63" t="s">
        <v>1248</v>
      </c>
      <c r="C895" s="93" t="s">
        <v>42</v>
      </c>
      <c r="D895" s="64">
        <v>155</v>
      </c>
      <c r="E895" s="64">
        <v>6</v>
      </c>
      <c r="F895" s="64">
        <v>5</v>
      </c>
      <c r="G895" s="64">
        <v>24</v>
      </c>
      <c r="H895" s="65">
        <v>1.3</v>
      </c>
    </row>
    <row r="896" spans="1:8" x14ac:dyDescent="0.25">
      <c r="A896" s="63" t="s">
        <v>320</v>
      </c>
      <c r="B896" s="63" t="s">
        <v>1255</v>
      </c>
      <c r="C896" s="93" t="s">
        <v>42</v>
      </c>
      <c r="D896" s="64">
        <v>62</v>
      </c>
      <c r="E896" s="64">
        <v>5</v>
      </c>
      <c r="F896" s="64">
        <v>2</v>
      </c>
      <c r="G896" s="64">
        <v>7</v>
      </c>
      <c r="H896" s="63">
        <v>0.8</v>
      </c>
    </row>
    <row r="897" spans="1:8" x14ac:dyDescent="0.25">
      <c r="A897" s="63" t="s">
        <v>320</v>
      </c>
      <c r="B897" s="63" t="s">
        <v>1256</v>
      </c>
      <c r="C897" s="93" t="s">
        <v>42</v>
      </c>
      <c r="D897" s="64">
        <v>204</v>
      </c>
      <c r="E897" s="64">
        <v>10</v>
      </c>
      <c r="F897" s="64">
        <v>6</v>
      </c>
      <c r="G897" s="64">
        <v>28</v>
      </c>
      <c r="H897" s="65">
        <v>1.9</v>
      </c>
    </row>
    <row r="898" spans="1:8" x14ac:dyDescent="0.25">
      <c r="A898" s="63" t="s">
        <v>320</v>
      </c>
      <c r="B898" s="63" t="s">
        <v>1257</v>
      </c>
      <c r="C898" s="93" t="s">
        <v>42</v>
      </c>
      <c r="D898" s="64">
        <v>193</v>
      </c>
      <c r="E898" s="64">
        <v>12</v>
      </c>
      <c r="F898" s="64">
        <v>5</v>
      </c>
      <c r="G898" s="64">
        <v>27</v>
      </c>
      <c r="H898" s="65">
        <v>5.0999999999999996</v>
      </c>
    </row>
    <row r="899" spans="1:8" x14ac:dyDescent="0.25">
      <c r="A899" s="63" t="s">
        <v>320</v>
      </c>
      <c r="B899" s="63" t="s">
        <v>1233</v>
      </c>
      <c r="C899" s="93" t="s">
        <v>42</v>
      </c>
      <c r="D899" s="64">
        <v>134</v>
      </c>
      <c r="E899" s="64">
        <v>5</v>
      </c>
      <c r="F899" s="64">
        <v>3</v>
      </c>
      <c r="G899" s="64">
        <v>22</v>
      </c>
      <c r="H899" s="65">
        <v>6.1</v>
      </c>
    </row>
    <row r="900" spans="1:8" x14ac:dyDescent="0.25">
      <c r="A900" s="63" t="s">
        <v>320</v>
      </c>
      <c r="B900" s="63" t="s">
        <v>1250</v>
      </c>
      <c r="C900" s="93" t="s">
        <v>42</v>
      </c>
      <c r="D900" s="64">
        <v>83</v>
      </c>
      <c r="E900" s="64">
        <v>5</v>
      </c>
      <c r="F900" s="64">
        <v>2</v>
      </c>
      <c r="G900" s="64">
        <v>13</v>
      </c>
      <c r="H900" s="63">
        <v>0.8</v>
      </c>
    </row>
    <row r="901" spans="1:8" x14ac:dyDescent="0.25">
      <c r="A901" s="63" t="s">
        <v>320</v>
      </c>
      <c r="B901" s="63" t="s">
        <v>1251</v>
      </c>
      <c r="C901" s="93" t="s">
        <v>42</v>
      </c>
      <c r="D901" s="64">
        <v>29</v>
      </c>
      <c r="E901" s="64">
        <v>1</v>
      </c>
      <c r="F901" s="64">
        <v>1</v>
      </c>
      <c r="G901" s="64">
        <v>5</v>
      </c>
      <c r="H901" s="63">
        <v>0.8</v>
      </c>
    </row>
    <row r="902" spans="1:8" x14ac:dyDescent="0.25">
      <c r="A902" s="63" t="s">
        <v>320</v>
      </c>
      <c r="B902" s="63" t="s">
        <v>1252</v>
      </c>
      <c r="C902" s="93" t="s">
        <v>42</v>
      </c>
      <c r="D902" s="64">
        <v>162</v>
      </c>
      <c r="E902" s="64">
        <v>3</v>
      </c>
      <c r="F902" s="64">
        <v>8</v>
      </c>
      <c r="G902" s="64">
        <v>20</v>
      </c>
      <c r="H902" s="65">
        <v>6.2</v>
      </c>
    </row>
    <row r="903" spans="1:8" x14ac:dyDescent="0.25">
      <c r="A903" s="63" t="s">
        <v>320</v>
      </c>
      <c r="B903" s="63" t="s">
        <v>1234</v>
      </c>
      <c r="C903" s="93" t="s">
        <v>42</v>
      </c>
      <c r="D903" s="64">
        <v>195</v>
      </c>
      <c r="E903" s="64">
        <v>12</v>
      </c>
      <c r="F903" s="64">
        <v>4</v>
      </c>
      <c r="G903" s="64">
        <v>28</v>
      </c>
      <c r="H903" s="65">
        <v>4.0999999999999996</v>
      </c>
    </row>
    <row r="904" spans="1:8" x14ac:dyDescent="0.25">
      <c r="A904" s="63" t="s">
        <v>320</v>
      </c>
      <c r="B904" s="63" t="s">
        <v>1258</v>
      </c>
      <c r="C904" s="93" t="s">
        <v>42</v>
      </c>
      <c r="D904" s="64">
        <v>190</v>
      </c>
      <c r="E904" s="64">
        <v>13</v>
      </c>
      <c r="F904" s="64">
        <v>2</v>
      </c>
      <c r="G904" s="64">
        <v>31</v>
      </c>
      <c r="H904" s="65">
        <v>3.8</v>
      </c>
    </row>
    <row r="905" spans="1:8" x14ac:dyDescent="0.25">
      <c r="A905" s="63" t="s">
        <v>320</v>
      </c>
      <c r="B905" s="63" t="s">
        <v>1253</v>
      </c>
      <c r="C905" s="93" t="s">
        <v>42</v>
      </c>
      <c r="D905" s="64">
        <v>56</v>
      </c>
      <c r="E905" s="64">
        <v>2</v>
      </c>
      <c r="F905" s="64">
        <v>1</v>
      </c>
      <c r="G905" s="64">
        <v>10</v>
      </c>
      <c r="H905" s="63">
        <v>0.5</v>
      </c>
    </row>
    <row r="906" spans="1:8" x14ac:dyDescent="0.25">
      <c r="A906" s="63" t="s">
        <v>320</v>
      </c>
      <c r="B906" s="63" t="s">
        <v>1240</v>
      </c>
      <c r="C906" s="93" t="s">
        <v>42</v>
      </c>
      <c r="D906" s="64">
        <v>90</v>
      </c>
      <c r="E906" s="64">
        <v>2</v>
      </c>
      <c r="F906" s="64">
        <v>2</v>
      </c>
      <c r="G906" s="64">
        <v>18</v>
      </c>
      <c r="H906" s="65">
        <v>1.2</v>
      </c>
    </row>
    <row r="907" spans="1:8" x14ac:dyDescent="0.25">
      <c r="A907" s="63" t="s">
        <v>320</v>
      </c>
      <c r="B907" s="63" t="s">
        <v>1241</v>
      </c>
      <c r="C907" s="93" t="s">
        <v>42</v>
      </c>
      <c r="D907" s="64">
        <v>90</v>
      </c>
      <c r="E907" s="64">
        <v>2</v>
      </c>
      <c r="F907" s="64">
        <v>2</v>
      </c>
      <c r="G907" s="64">
        <v>19</v>
      </c>
      <c r="H907" s="63">
        <v>0.5</v>
      </c>
    </row>
    <row r="908" spans="1:8" x14ac:dyDescent="0.25">
      <c r="A908" s="63" t="s">
        <v>320</v>
      </c>
      <c r="B908" s="63" t="s">
        <v>1235</v>
      </c>
      <c r="C908" s="93" t="s">
        <v>42</v>
      </c>
      <c r="D908" s="64">
        <v>129</v>
      </c>
      <c r="E908" s="64">
        <v>4</v>
      </c>
      <c r="F908" s="64">
        <v>4</v>
      </c>
      <c r="G908" s="64">
        <v>20</v>
      </c>
      <c r="H908" s="65">
        <v>1.3</v>
      </c>
    </row>
    <row r="909" spans="1:8" x14ac:dyDescent="0.25">
      <c r="A909" s="63" t="s">
        <v>320</v>
      </c>
      <c r="B909" s="63" t="s">
        <v>1259</v>
      </c>
      <c r="C909" s="93" t="s">
        <v>42</v>
      </c>
      <c r="D909" s="64">
        <v>49</v>
      </c>
      <c r="E909" s="64">
        <v>3</v>
      </c>
      <c r="F909" s="64">
        <v>1</v>
      </c>
      <c r="G909" s="64">
        <v>8</v>
      </c>
      <c r="H909" s="65">
        <v>1.4</v>
      </c>
    </row>
    <row r="910" spans="1:8" x14ac:dyDescent="0.25">
      <c r="A910" s="63" t="s">
        <v>320</v>
      </c>
      <c r="B910" s="63" t="s">
        <v>1242</v>
      </c>
      <c r="C910" s="93" t="s">
        <v>42</v>
      </c>
      <c r="D910" s="64">
        <v>83</v>
      </c>
      <c r="E910" s="64">
        <v>6</v>
      </c>
      <c r="F910" s="64">
        <v>2</v>
      </c>
      <c r="G910" s="64">
        <v>11</v>
      </c>
      <c r="H910" s="63">
        <v>0.7</v>
      </c>
    </row>
    <row r="911" spans="1:8" x14ac:dyDescent="0.25">
      <c r="A911" s="63" t="s">
        <v>320</v>
      </c>
      <c r="B911" s="63" t="s">
        <v>1243</v>
      </c>
      <c r="C911" s="93" t="s">
        <v>42</v>
      </c>
      <c r="D911" s="64">
        <v>76</v>
      </c>
      <c r="E911" s="64">
        <v>2</v>
      </c>
      <c r="F911" s="64">
        <v>2</v>
      </c>
      <c r="G911" s="64">
        <v>13</v>
      </c>
      <c r="H911" s="63">
        <v>0.5</v>
      </c>
    </row>
    <row r="912" spans="1:8" x14ac:dyDescent="0.25">
      <c r="A912" s="63" t="s">
        <v>325</v>
      </c>
      <c r="B912" s="63" t="s">
        <v>1039</v>
      </c>
      <c r="C912" s="94">
        <v>10</v>
      </c>
      <c r="D912" s="64">
        <v>180</v>
      </c>
      <c r="E912" s="64">
        <v>4</v>
      </c>
      <c r="F912" s="64">
        <v>12</v>
      </c>
      <c r="G912" s="64">
        <v>15</v>
      </c>
      <c r="H912" s="65">
        <v>1.4</v>
      </c>
    </row>
    <row r="913" spans="1:8" x14ac:dyDescent="0.25">
      <c r="A913" s="63" t="s">
        <v>325</v>
      </c>
      <c r="B913" s="63" t="s">
        <v>326</v>
      </c>
      <c r="C913" s="93" t="s">
        <v>180</v>
      </c>
      <c r="D913" s="64">
        <v>18</v>
      </c>
      <c r="E913" s="64">
        <v>0</v>
      </c>
      <c r="F913" s="64">
        <v>0</v>
      </c>
      <c r="G913" s="64">
        <v>5</v>
      </c>
      <c r="H913" s="64">
        <v>0</v>
      </c>
    </row>
    <row r="914" spans="1:8" x14ac:dyDescent="0.25">
      <c r="A914" s="63" t="s">
        <v>325</v>
      </c>
      <c r="B914" s="63" t="s">
        <v>1016</v>
      </c>
      <c r="C914" s="93" t="s">
        <v>12</v>
      </c>
      <c r="D914" s="64">
        <v>21</v>
      </c>
      <c r="E914" s="63"/>
      <c r="F914" s="63"/>
      <c r="G914" s="64">
        <v>5</v>
      </c>
      <c r="H914" s="64">
        <v>0</v>
      </c>
    </row>
    <row r="915" spans="1:8" x14ac:dyDescent="0.25">
      <c r="A915" s="63" t="s">
        <v>325</v>
      </c>
      <c r="B915" s="63" t="s">
        <v>1017</v>
      </c>
      <c r="C915" s="93" t="s">
        <v>12</v>
      </c>
      <c r="D915" s="64">
        <v>29</v>
      </c>
      <c r="E915" s="64">
        <v>1</v>
      </c>
      <c r="F915" s="64">
        <v>2</v>
      </c>
      <c r="G915" s="64">
        <v>2</v>
      </c>
      <c r="H915" s="63">
        <v>0.2</v>
      </c>
    </row>
    <row r="916" spans="1:8" x14ac:dyDescent="0.25">
      <c r="A916" s="63" t="s">
        <v>325</v>
      </c>
      <c r="B916" s="63" t="s">
        <v>1018</v>
      </c>
      <c r="C916" s="94">
        <v>4</v>
      </c>
      <c r="D916" s="64">
        <v>154</v>
      </c>
      <c r="E916" s="64">
        <v>2</v>
      </c>
      <c r="F916" s="64">
        <v>3</v>
      </c>
      <c r="G916" s="64">
        <v>31</v>
      </c>
      <c r="H916" s="63">
        <v>0.5</v>
      </c>
    </row>
    <row r="917" spans="1:8" x14ac:dyDescent="0.25">
      <c r="A917" s="63" t="s">
        <v>325</v>
      </c>
      <c r="B917" s="63" t="s">
        <v>1040</v>
      </c>
      <c r="C917" s="93" t="s">
        <v>532</v>
      </c>
      <c r="D917" s="64">
        <v>289</v>
      </c>
      <c r="E917" s="64">
        <v>3</v>
      </c>
      <c r="F917" s="64">
        <v>14</v>
      </c>
      <c r="G917" s="64">
        <v>38</v>
      </c>
      <c r="H917" s="63">
        <v>0.6</v>
      </c>
    </row>
    <row r="918" spans="1:8" x14ac:dyDescent="0.25">
      <c r="A918" s="63" t="s">
        <v>325</v>
      </c>
      <c r="B918" s="63" t="s">
        <v>1041</v>
      </c>
      <c r="C918" s="94">
        <v>2</v>
      </c>
      <c r="D918" s="64">
        <v>132</v>
      </c>
      <c r="E918" s="64">
        <v>3</v>
      </c>
      <c r="F918" s="64">
        <v>6</v>
      </c>
      <c r="G918" s="64">
        <v>17</v>
      </c>
      <c r="H918" s="65">
        <v>1.2</v>
      </c>
    </row>
    <row r="919" spans="1:8" x14ac:dyDescent="0.25">
      <c r="A919" s="63" t="s">
        <v>325</v>
      </c>
      <c r="B919" s="63" t="s">
        <v>1042</v>
      </c>
      <c r="C919" s="93" t="s">
        <v>330</v>
      </c>
      <c r="D919" s="64">
        <v>246</v>
      </c>
      <c r="E919" s="64">
        <v>3</v>
      </c>
      <c r="F919" s="64">
        <v>11</v>
      </c>
      <c r="G919" s="64">
        <v>35</v>
      </c>
      <c r="H919" s="63">
        <v>0.5</v>
      </c>
    </row>
    <row r="920" spans="1:8" x14ac:dyDescent="0.25">
      <c r="A920" s="63" t="s">
        <v>325</v>
      </c>
      <c r="B920" s="63" t="s">
        <v>1019</v>
      </c>
      <c r="C920" s="93" t="s">
        <v>342</v>
      </c>
      <c r="D920" s="64">
        <v>7</v>
      </c>
      <c r="E920" s="64">
        <v>0</v>
      </c>
      <c r="F920" s="63"/>
      <c r="G920" s="64">
        <v>2</v>
      </c>
      <c r="H920" s="63">
        <v>0.1</v>
      </c>
    </row>
    <row r="921" spans="1:8" x14ac:dyDescent="0.25">
      <c r="A921" s="63" t="s">
        <v>325</v>
      </c>
      <c r="B921" s="63" t="s">
        <v>1020</v>
      </c>
      <c r="C921" s="93" t="s">
        <v>342</v>
      </c>
      <c r="D921" s="64">
        <v>5</v>
      </c>
      <c r="E921" s="64">
        <v>0</v>
      </c>
      <c r="F921" s="63"/>
      <c r="G921" s="64">
        <v>2</v>
      </c>
      <c r="H921" s="63"/>
    </row>
    <row r="922" spans="1:8" x14ac:dyDescent="0.25">
      <c r="A922" s="63" t="s">
        <v>325</v>
      </c>
      <c r="B922" s="63" t="s">
        <v>1043</v>
      </c>
      <c r="C922" s="93" t="s">
        <v>330</v>
      </c>
      <c r="D922" s="64">
        <v>218</v>
      </c>
      <c r="E922" s="64">
        <v>3</v>
      </c>
      <c r="F922" s="64">
        <v>11</v>
      </c>
      <c r="G922" s="64">
        <v>27</v>
      </c>
      <c r="H922" s="63">
        <v>0.4</v>
      </c>
    </row>
    <row r="923" spans="1:8" x14ac:dyDescent="0.25">
      <c r="A923" s="63" t="s">
        <v>325</v>
      </c>
      <c r="B923" s="63" t="s">
        <v>1057</v>
      </c>
      <c r="C923" s="94">
        <v>1</v>
      </c>
      <c r="D923" s="64">
        <v>65</v>
      </c>
      <c r="E923" s="64">
        <v>3</v>
      </c>
      <c r="F923" s="63"/>
      <c r="G923" s="64">
        <v>14</v>
      </c>
      <c r="H923" s="63">
        <v>0.9</v>
      </c>
    </row>
    <row r="924" spans="1:8" x14ac:dyDescent="0.25">
      <c r="A924" s="63" t="s">
        <v>325</v>
      </c>
      <c r="B924" s="63" t="s">
        <v>1044</v>
      </c>
      <c r="C924" s="93" t="s">
        <v>330</v>
      </c>
      <c r="D924" s="64">
        <v>245</v>
      </c>
      <c r="E924" s="64">
        <v>3</v>
      </c>
      <c r="F924" s="64">
        <v>9</v>
      </c>
      <c r="G924" s="64">
        <v>42</v>
      </c>
      <c r="H924" s="65">
        <v>1</v>
      </c>
    </row>
    <row r="925" spans="1:8" x14ac:dyDescent="0.25">
      <c r="A925" s="63" t="s">
        <v>325</v>
      </c>
      <c r="B925" s="63" t="s">
        <v>1070</v>
      </c>
      <c r="C925" s="93" t="s">
        <v>44</v>
      </c>
      <c r="D925" s="64">
        <v>203</v>
      </c>
      <c r="E925" s="64">
        <v>4</v>
      </c>
      <c r="F925" s="64">
        <v>14</v>
      </c>
      <c r="G925" s="64">
        <v>14</v>
      </c>
      <c r="H925" s="63">
        <v>0.5</v>
      </c>
    </row>
    <row r="926" spans="1:8" x14ac:dyDescent="0.25">
      <c r="A926" s="63" t="s">
        <v>325</v>
      </c>
      <c r="B926" s="63" t="s">
        <v>1004</v>
      </c>
      <c r="C926" s="93" t="s">
        <v>157</v>
      </c>
      <c r="D926" s="64">
        <v>110</v>
      </c>
      <c r="E926" s="64">
        <v>1</v>
      </c>
      <c r="F926" s="63"/>
      <c r="G926" s="64">
        <v>26</v>
      </c>
      <c r="H926" s="65">
        <v>1</v>
      </c>
    </row>
    <row r="927" spans="1:8" x14ac:dyDescent="0.25">
      <c r="A927" s="63" t="s">
        <v>325</v>
      </c>
      <c r="B927" s="63" t="s">
        <v>1011</v>
      </c>
      <c r="C927" s="93" t="s">
        <v>263</v>
      </c>
      <c r="D927" s="64">
        <v>135</v>
      </c>
      <c r="E927" s="64">
        <v>2</v>
      </c>
      <c r="F927" s="64">
        <v>3</v>
      </c>
      <c r="G927" s="64">
        <v>24</v>
      </c>
      <c r="H927" s="65">
        <v>1.1000000000000001</v>
      </c>
    </row>
    <row r="928" spans="1:8" x14ac:dyDescent="0.25">
      <c r="A928" s="63" t="s">
        <v>325</v>
      </c>
      <c r="B928" s="63" t="s">
        <v>1045</v>
      </c>
      <c r="C928" s="93" t="s">
        <v>532</v>
      </c>
      <c r="D928" s="64">
        <v>201</v>
      </c>
      <c r="E928" s="64">
        <v>2</v>
      </c>
      <c r="F928" s="64">
        <v>9</v>
      </c>
      <c r="G928" s="64">
        <v>27</v>
      </c>
      <c r="H928" s="65">
        <v>1.1000000000000001</v>
      </c>
    </row>
    <row r="929" spans="1:8" x14ac:dyDescent="0.25">
      <c r="A929" s="63" t="s">
        <v>325</v>
      </c>
      <c r="B929" s="63" t="s">
        <v>1046</v>
      </c>
      <c r="C929" s="93" t="s">
        <v>102</v>
      </c>
      <c r="D929" s="64">
        <v>204</v>
      </c>
      <c r="E929" s="64">
        <v>2</v>
      </c>
      <c r="F929" s="64">
        <v>13</v>
      </c>
      <c r="G929" s="64">
        <v>27</v>
      </c>
      <c r="H929" s="65">
        <v>2.5</v>
      </c>
    </row>
    <row r="930" spans="1:8" x14ac:dyDescent="0.25">
      <c r="A930" s="63" t="s">
        <v>325</v>
      </c>
      <c r="B930" s="63" t="s">
        <v>1047</v>
      </c>
      <c r="C930" s="93" t="s">
        <v>330</v>
      </c>
      <c r="D930" s="64">
        <v>235</v>
      </c>
      <c r="E930" s="64">
        <v>2</v>
      </c>
      <c r="F930" s="64">
        <v>13</v>
      </c>
      <c r="G930" s="64">
        <v>29</v>
      </c>
      <c r="H930" s="65">
        <v>2.5</v>
      </c>
    </row>
    <row r="931" spans="1:8" x14ac:dyDescent="0.25">
      <c r="A931" s="63" t="s">
        <v>325</v>
      </c>
      <c r="B931" s="63" t="s">
        <v>1005</v>
      </c>
      <c r="C931" s="93" t="s">
        <v>157</v>
      </c>
      <c r="D931" s="64">
        <v>59</v>
      </c>
      <c r="E931" s="64">
        <v>0</v>
      </c>
      <c r="F931" s="64">
        <v>0</v>
      </c>
      <c r="G931" s="64">
        <v>16</v>
      </c>
      <c r="H931" s="64">
        <v>0</v>
      </c>
    </row>
    <row r="932" spans="1:8" x14ac:dyDescent="0.25">
      <c r="A932" s="63" t="s">
        <v>325</v>
      </c>
      <c r="B932" s="63" t="s">
        <v>1007</v>
      </c>
      <c r="C932" s="93" t="s">
        <v>157</v>
      </c>
      <c r="D932" s="64">
        <v>42</v>
      </c>
      <c r="E932" s="63"/>
      <c r="F932" s="63"/>
      <c r="G932" s="64">
        <v>10</v>
      </c>
      <c r="H932" s="63">
        <v>0.5</v>
      </c>
    </row>
    <row r="933" spans="1:8" x14ac:dyDescent="0.25">
      <c r="A933" s="63" t="s">
        <v>325</v>
      </c>
      <c r="B933" s="63" t="s">
        <v>1008</v>
      </c>
      <c r="C933" s="93" t="s">
        <v>157</v>
      </c>
      <c r="D933" s="64">
        <v>23</v>
      </c>
      <c r="E933" s="63"/>
      <c r="F933" s="63"/>
      <c r="G933" s="64">
        <v>5</v>
      </c>
      <c r="H933" s="63">
        <v>0.4</v>
      </c>
    </row>
    <row r="934" spans="1:8" x14ac:dyDescent="0.25">
      <c r="A934" s="63" t="s">
        <v>325</v>
      </c>
      <c r="B934" s="63" t="s">
        <v>1048</v>
      </c>
      <c r="C934" s="93" t="s">
        <v>193</v>
      </c>
      <c r="D934" s="64">
        <v>59</v>
      </c>
      <c r="E934" s="63"/>
      <c r="F934" s="64">
        <v>2</v>
      </c>
      <c r="G934" s="64">
        <v>13</v>
      </c>
      <c r="H934" s="63">
        <v>0.3</v>
      </c>
    </row>
    <row r="935" spans="1:8" x14ac:dyDescent="0.25">
      <c r="A935" s="63" t="s">
        <v>325</v>
      </c>
      <c r="B935" s="63" t="s">
        <v>331</v>
      </c>
      <c r="C935" s="93" t="s">
        <v>44</v>
      </c>
      <c r="D935" s="64">
        <v>116</v>
      </c>
      <c r="E935" s="64">
        <v>3</v>
      </c>
      <c r="F935" s="64">
        <v>3</v>
      </c>
      <c r="G935" s="64">
        <v>20</v>
      </c>
      <c r="H935" s="65">
        <v>1.2</v>
      </c>
    </row>
    <row r="936" spans="1:8" x14ac:dyDescent="0.25">
      <c r="A936" s="63" t="s">
        <v>325</v>
      </c>
      <c r="B936" s="63" t="s">
        <v>1058</v>
      </c>
      <c r="C936" s="93" t="s">
        <v>44</v>
      </c>
      <c r="D936" s="64">
        <v>124</v>
      </c>
      <c r="E936" s="64">
        <v>3</v>
      </c>
      <c r="F936" s="64">
        <v>4</v>
      </c>
      <c r="G936" s="64">
        <v>18</v>
      </c>
      <c r="H936" s="64">
        <v>0</v>
      </c>
    </row>
    <row r="937" spans="1:8" x14ac:dyDescent="0.25">
      <c r="A937" s="63" t="s">
        <v>325</v>
      </c>
      <c r="B937" s="63" t="s">
        <v>1059</v>
      </c>
      <c r="C937" s="94">
        <v>1</v>
      </c>
      <c r="D937" s="64">
        <v>63</v>
      </c>
      <c r="E937" s="64">
        <v>1</v>
      </c>
      <c r="F937" s="63"/>
      <c r="G937" s="64">
        <v>16</v>
      </c>
      <c r="H937" s="63">
        <v>0.8</v>
      </c>
    </row>
    <row r="938" spans="1:8" x14ac:dyDescent="0.25">
      <c r="A938" s="63" t="s">
        <v>325</v>
      </c>
      <c r="B938" s="63" t="s">
        <v>1021</v>
      </c>
      <c r="C938" s="93" t="s">
        <v>1022</v>
      </c>
      <c r="D938" s="64">
        <v>52</v>
      </c>
      <c r="E938" s="63"/>
      <c r="F938" s="63"/>
      <c r="G938" s="64">
        <v>12</v>
      </c>
      <c r="H938" s="63">
        <v>0.5</v>
      </c>
    </row>
    <row r="939" spans="1:8" x14ac:dyDescent="0.25">
      <c r="A939" s="63" t="s">
        <v>325</v>
      </c>
      <c r="B939" s="63" t="s">
        <v>1049</v>
      </c>
      <c r="C939" s="93" t="s">
        <v>330</v>
      </c>
      <c r="D939" s="64">
        <v>289</v>
      </c>
      <c r="E939" s="64">
        <v>5</v>
      </c>
      <c r="F939" s="64">
        <v>14</v>
      </c>
      <c r="G939" s="64">
        <v>41</v>
      </c>
      <c r="H939" s="65">
        <v>1.3</v>
      </c>
    </row>
    <row r="940" spans="1:8" x14ac:dyDescent="0.25">
      <c r="A940" s="63" t="s">
        <v>325</v>
      </c>
      <c r="B940" s="63" t="s">
        <v>1023</v>
      </c>
      <c r="C940" s="93" t="s">
        <v>12</v>
      </c>
      <c r="D940" s="64">
        <v>70</v>
      </c>
      <c r="E940" s="63"/>
      <c r="F940" s="64">
        <v>2</v>
      </c>
      <c r="G940" s="64">
        <v>13</v>
      </c>
      <c r="H940" s="63">
        <v>0.3</v>
      </c>
    </row>
    <row r="941" spans="1:8" x14ac:dyDescent="0.25">
      <c r="A941" s="63" t="s">
        <v>325</v>
      </c>
      <c r="B941" s="63" t="s">
        <v>1024</v>
      </c>
      <c r="C941" s="93" t="s">
        <v>12</v>
      </c>
      <c r="D941" s="64">
        <v>84</v>
      </c>
      <c r="E941" s="63"/>
      <c r="F941" s="64">
        <v>1</v>
      </c>
      <c r="G941" s="64">
        <v>18</v>
      </c>
      <c r="H941" s="64">
        <v>0</v>
      </c>
    </row>
    <row r="942" spans="1:8" x14ac:dyDescent="0.25">
      <c r="A942" s="63" t="s">
        <v>325</v>
      </c>
      <c r="B942" s="63" t="s">
        <v>1071</v>
      </c>
      <c r="C942" s="93" t="s">
        <v>44</v>
      </c>
      <c r="D942" s="64">
        <v>25</v>
      </c>
      <c r="E942" s="64">
        <v>1</v>
      </c>
      <c r="F942" s="64">
        <v>0</v>
      </c>
      <c r="G942" s="64">
        <v>5</v>
      </c>
      <c r="H942" s="64">
        <v>0</v>
      </c>
    </row>
    <row r="943" spans="1:8" x14ac:dyDescent="0.25">
      <c r="A943" s="63" t="s">
        <v>325</v>
      </c>
      <c r="B943" s="63" t="s">
        <v>1072</v>
      </c>
      <c r="C943" s="93" t="s">
        <v>44</v>
      </c>
      <c r="D943" s="64">
        <v>88</v>
      </c>
      <c r="E943" s="64">
        <v>2</v>
      </c>
      <c r="F943" s="64">
        <v>0</v>
      </c>
      <c r="G943" s="64">
        <v>20</v>
      </c>
      <c r="H943" s="64">
        <v>0</v>
      </c>
    </row>
    <row r="944" spans="1:8" x14ac:dyDescent="0.25">
      <c r="A944" s="63" t="s">
        <v>325</v>
      </c>
      <c r="B944" s="63" t="s">
        <v>1025</v>
      </c>
      <c r="C944" s="93" t="s">
        <v>1026</v>
      </c>
      <c r="D944" s="64">
        <v>143</v>
      </c>
      <c r="E944" s="64">
        <v>0</v>
      </c>
      <c r="F944" s="64">
        <v>0</v>
      </c>
      <c r="G944" s="64">
        <v>36</v>
      </c>
      <c r="H944" s="63"/>
    </row>
    <row r="945" spans="1:8" x14ac:dyDescent="0.25">
      <c r="A945" s="63" t="s">
        <v>325</v>
      </c>
      <c r="B945" s="63" t="s">
        <v>1027</v>
      </c>
      <c r="C945" s="94">
        <v>1</v>
      </c>
      <c r="D945" s="64">
        <v>24</v>
      </c>
      <c r="E945" s="64">
        <v>0</v>
      </c>
      <c r="F945" s="63"/>
      <c r="G945" s="64">
        <v>6</v>
      </c>
      <c r="H945" s="64">
        <v>0</v>
      </c>
    </row>
    <row r="946" spans="1:8" x14ac:dyDescent="0.25">
      <c r="A946" s="63" t="s">
        <v>325</v>
      </c>
      <c r="B946" s="63" t="s">
        <v>1028</v>
      </c>
      <c r="C946" s="94">
        <v>1</v>
      </c>
      <c r="D946" s="64">
        <v>11</v>
      </c>
      <c r="E946" s="64">
        <v>0</v>
      </c>
      <c r="F946" s="64">
        <v>0</v>
      </c>
      <c r="G946" s="64">
        <v>3</v>
      </c>
      <c r="H946" s="64">
        <v>0</v>
      </c>
    </row>
    <row r="947" spans="1:8" x14ac:dyDescent="0.25">
      <c r="A947" s="63" t="s">
        <v>325</v>
      </c>
      <c r="B947" s="63" t="s">
        <v>4</v>
      </c>
      <c r="C947" s="93" t="s">
        <v>180</v>
      </c>
      <c r="D947" s="64">
        <v>22</v>
      </c>
      <c r="E947" s="63"/>
      <c r="F947" s="64">
        <v>0</v>
      </c>
      <c r="G947" s="64">
        <v>6</v>
      </c>
      <c r="H947" s="63"/>
    </row>
    <row r="948" spans="1:8" x14ac:dyDescent="0.25">
      <c r="A948" s="63" t="s">
        <v>325</v>
      </c>
      <c r="B948" s="63" t="s">
        <v>1060</v>
      </c>
      <c r="C948" s="94">
        <v>1</v>
      </c>
      <c r="D948" s="64">
        <v>222</v>
      </c>
      <c r="E948" s="64">
        <v>5</v>
      </c>
      <c r="F948" s="64">
        <v>14</v>
      </c>
      <c r="G948" s="64">
        <v>23</v>
      </c>
      <c r="H948" s="65">
        <v>1.9</v>
      </c>
    </row>
    <row r="949" spans="1:8" x14ac:dyDescent="0.25">
      <c r="A949" s="63" t="s">
        <v>325</v>
      </c>
      <c r="B949" s="63" t="s">
        <v>332</v>
      </c>
      <c r="C949" s="94">
        <v>1</v>
      </c>
      <c r="D949" s="64">
        <v>266</v>
      </c>
      <c r="E949" s="64">
        <v>7</v>
      </c>
      <c r="F949" s="64">
        <v>7</v>
      </c>
      <c r="G949" s="64">
        <v>43</v>
      </c>
      <c r="H949" s="63">
        <v>0.6</v>
      </c>
    </row>
    <row r="950" spans="1:8" x14ac:dyDescent="0.25">
      <c r="A950" s="63" t="s">
        <v>325</v>
      </c>
      <c r="B950" s="63" t="s">
        <v>1061</v>
      </c>
      <c r="C950" s="94">
        <v>1</v>
      </c>
      <c r="D950" s="64">
        <v>143</v>
      </c>
      <c r="E950" s="64">
        <v>3</v>
      </c>
      <c r="F950" s="64">
        <v>6</v>
      </c>
      <c r="G950" s="64">
        <v>22</v>
      </c>
      <c r="H950" s="63">
        <v>0.9</v>
      </c>
    </row>
    <row r="951" spans="1:8" x14ac:dyDescent="0.25">
      <c r="A951" s="63" t="s">
        <v>325</v>
      </c>
      <c r="B951" s="63" t="s">
        <v>1062</v>
      </c>
      <c r="C951" s="93" t="s">
        <v>44</v>
      </c>
      <c r="D951" s="64">
        <v>151</v>
      </c>
      <c r="E951" s="64">
        <v>3</v>
      </c>
      <c r="F951" s="64">
        <v>8</v>
      </c>
      <c r="G951" s="64">
        <v>20</v>
      </c>
      <c r="H951" s="63">
        <v>0.8</v>
      </c>
    </row>
    <row r="952" spans="1:8" x14ac:dyDescent="0.25">
      <c r="A952" s="63" t="s">
        <v>325</v>
      </c>
      <c r="B952" s="63" t="s">
        <v>1063</v>
      </c>
      <c r="C952" s="93" t="s">
        <v>44</v>
      </c>
      <c r="D952" s="64">
        <v>237</v>
      </c>
      <c r="E952" s="64">
        <v>4</v>
      </c>
      <c r="F952" s="64">
        <v>16</v>
      </c>
      <c r="G952" s="64">
        <v>21</v>
      </c>
      <c r="H952" s="63">
        <v>0.8</v>
      </c>
    </row>
    <row r="953" spans="1:8" x14ac:dyDescent="0.25">
      <c r="A953" s="63" t="s">
        <v>325</v>
      </c>
      <c r="B953" s="63" t="s">
        <v>1064</v>
      </c>
      <c r="C953" s="93" t="s">
        <v>44</v>
      </c>
      <c r="D953" s="64">
        <v>134</v>
      </c>
      <c r="E953" s="64">
        <v>2</v>
      </c>
      <c r="F953" s="64">
        <v>6</v>
      </c>
      <c r="G953" s="64">
        <v>19</v>
      </c>
      <c r="H953" s="63">
        <v>0.6</v>
      </c>
    </row>
    <row r="954" spans="1:8" x14ac:dyDescent="0.25">
      <c r="A954" s="63" t="s">
        <v>325</v>
      </c>
      <c r="B954" s="63" t="s">
        <v>333</v>
      </c>
      <c r="C954" s="93" t="s">
        <v>44</v>
      </c>
      <c r="D954" s="64">
        <v>117</v>
      </c>
      <c r="E954" s="64">
        <v>5</v>
      </c>
      <c r="F954" s="64">
        <v>2</v>
      </c>
      <c r="G954" s="64">
        <v>20</v>
      </c>
      <c r="H954" s="64">
        <v>0</v>
      </c>
    </row>
    <row r="955" spans="1:8" x14ac:dyDescent="0.25">
      <c r="A955" s="63" t="s">
        <v>325</v>
      </c>
      <c r="B955" s="63" t="s">
        <v>1065</v>
      </c>
      <c r="C955" s="93" t="s">
        <v>44</v>
      </c>
      <c r="D955" s="64">
        <v>106</v>
      </c>
      <c r="E955" s="64">
        <v>3</v>
      </c>
      <c r="F955" s="64">
        <v>5</v>
      </c>
      <c r="G955" s="64">
        <v>15</v>
      </c>
      <c r="H955" s="63">
        <v>0.5</v>
      </c>
    </row>
    <row r="956" spans="1:8" x14ac:dyDescent="0.25">
      <c r="A956" s="63" t="s">
        <v>325</v>
      </c>
      <c r="B956" s="63" t="s">
        <v>1066</v>
      </c>
      <c r="C956" s="93" t="s">
        <v>44</v>
      </c>
      <c r="D956" s="64">
        <v>282</v>
      </c>
      <c r="E956" s="64">
        <v>4</v>
      </c>
      <c r="F956" s="64">
        <v>18</v>
      </c>
      <c r="G956" s="64">
        <v>25</v>
      </c>
      <c r="H956" s="64">
        <v>0</v>
      </c>
    </row>
    <row r="957" spans="1:8" x14ac:dyDescent="0.25">
      <c r="A957" s="63" t="s">
        <v>325</v>
      </c>
      <c r="B957" s="63" t="s">
        <v>1067</v>
      </c>
      <c r="C957" s="93" t="s">
        <v>44</v>
      </c>
      <c r="D957" s="64">
        <v>153</v>
      </c>
      <c r="E957" s="64">
        <v>3</v>
      </c>
      <c r="F957" s="64">
        <v>8</v>
      </c>
      <c r="G957" s="64">
        <v>18</v>
      </c>
      <c r="H957" s="63">
        <v>0.5</v>
      </c>
    </row>
    <row r="958" spans="1:8" x14ac:dyDescent="0.25">
      <c r="A958" s="63" t="s">
        <v>325</v>
      </c>
      <c r="B958" s="63" t="s">
        <v>1001</v>
      </c>
      <c r="C958" s="93" t="s">
        <v>180</v>
      </c>
      <c r="D958" s="64">
        <v>10</v>
      </c>
      <c r="E958" s="64">
        <v>0</v>
      </c>
      <c r="F958" s="63"/>
      <c r="G958" s="64">
        <v>2</v>
      </c>
      <c r="H958" s="64">
        <v>0</v>
      </c>
    </row>
    <row r="959" spans="1:8" x14ac:dyDescent="0.25">
      <c r="A959" s="63" t="s">
        <v>325</v>
      </c>
      <c r="B959" s="63" t="s">
        <v>329</v>
      </c>
      <c r="C959" s="93" t="s">
        <v>157</v>
      </c>
      <c r="D959" s="64">
        <v>56</v>
      </c>
      <c r="E959" s="63"/>
      <c r="F959" s="63"/>
      <c r="G959" s="64">
        <v>14</v>
      </c>
      <c r="H959" s="63">
        <v>0.2</v>
      </c>
    </row>
    <row r="960" spans="1:8" x14ac:dyDescent="0.25">
      <c r="A960" s="63" t="s">
        <v>325</v>
      </c>
      <c r="B960" s="63" t="s">
        <v>1009</v>
      </c>
      <c r="C960" s="93" t="s">
        <v>157</v>
      </c>
      <c r="D960" s="64">
        <v>56</v>
      </c>
      <c r="E960" s="63"/>
      <c r="F960" s="63"/>
      <c r="G960" s="64">
        <v>15</v>
      </c>
      <c r="H960" s="63">
        <v>0.2</v>
      </c>
    </row>
    <row r="961" spans="1:8" x14ac:dyDescent="0.25">
      <c r="A961" s="63" t="s">
        <v>325</v>
      </c>
      <c r="B961" s="63" t="s">
        <v>1029</v>
      </c>
      <c r="C961" s="93" t="s">
        <v>1030</v>
      </c>
      <c r="D961" s="64">
        <v>105</v>
      </c>
      <c r="E961" s="64">
        <v>0</v>
      </c>
      <c r="F961" s="63"/>
      <c r="G961" s="64">
        <v>26</v>
      </c>
      <c r="H961" s="63">
        <v>0.1</v>
      </c>
    </row>
    <row r="962" spans="1:8" x14ac:dyDescent="0.25">
      <c r="A962" s="63" t="s">
        <v>325</v>
      </c>
      <c r="B962" s="63" t="s">
        <v>1031</v>
      </c>
      <c r="C962" s="93" t="s">
        <v>1032</v>
      </c>
      <c r="D962" s="64">
        <v>132</v>
      </c>
      <c r="E962" s="64">
        <v>1</v>
      </c>
      <c r="F962" s="64">
        <v>1</v>
      </c>
      <c r="G962" s="64">
        <v>30</v>
      </c>
      <c r="H962" s="64">
        <v>0</v>
      </c>
    </row>
    <row r="963" spans="1:8" x14ac:dyDescent="0.25">
      <c r="A963" s="63" t="s">
        <v>325</v>
      </c>
      <c r="B963" s="63" t="s">
        <v>328</v>
      </c>
      <c r="C963" s="93" t="s">
        <v>157</v>
      </c>
      <c r="D963" s="64">
        <v>55</v>
      </c>
      <c r="E963" s="64">
        <v>0</v>
      </c>
      <c r="F963" s="63"/>
      <c r="G963" s="64">
        <v>14</v>
      </c>
      <c r="H963" s="64">
        <v>0</v>
      </c>
    </row>
    <row r="964" spans="1:8" x14ac:dyDescent="0.25">
      <c r="A964" s="63" t="s">
        <v>325</v>
      </c>
      <c r="B964" s="63" t="s">
        <v>1010</v>
      </c>
      <c r="C964" s="93" t="s">
        <v>157</v>
      </c>
      <c r="D964" s="64">
        <v>50</v>
      </c>
      <c r="E964" s="63"/>
      <c r="F964" s="64">
        <v>0</v>
      </c>
      <c r="G964" s="64">
        <v>13</v>
      </c>
      <c r="H964" s="63">
        <v>0.1</v>
      </c>
    </row>
    <row r="965" spans="1:8" x14ac:dyDescent="0.25">
      <c r="A965" s="63" t="s">
        <v>325</v>
      </c>
      <c r="B965" s="63" t="s">
        <v>1033</v>
      </c>
      <c r="C965" s="94">
        <v>1</v>
      </c>
      <c r="D965" s="64">
        <v>23</v>
      </c>
      <c r="E965" s="63"/>
      <c r="F965" s="63"/>
      <c r="G965" s="64">
        <v>6</v>
      </c>
      <c r="H965" s="63"/>
    </row>
    <row r="966" spans="1:8" x14ac:dyDescent="0.25">
      <c r="A966" s="63" t="s">
        <v>325</v>
      </c>
      <c r="B966" s="63" t="s">
        <v>1050</v>
      </c>
      <c r="C966" s="93" t="s">
        <v>330</v>
      </c>
      <c r="D966" s="64">
        <v>209</v>
      </c>
      <c r="E966" s="64">
        <v>2</v>
      </c>
      <c r="F966" s="64">
        <v>11</v>
      </c>
      <c r="G966" s="64">
        <v>26</v>
      </c>
      <c r="H966" s="65">
        <v>1</v>
      </c>
    </row>
    <row r="967" spans="1:8" x14ac:dyDescent="0.25">
      <c r="A967" s="63" t="s">
        <v>325</v>
      </c>
      <c r="B967" s="63" t="s">
        <v>1051</v>
      </c>
      <c r="C967" s="93" t="s">
        <v>330</v>
      </c>
      <c r="D967" s="64">
        <v>268</v>
      </c>
      <c r="E967" s="64">
        <v>4</v>
      </c>
      <c r="F967" s="64">
        <v>15</v>
      </c>
      <c r="G967" s="64">
        <v>30</v>
      </c>
      <c r="H967" s="65">
        <v>1.7</v>
      </c>
    </row>
    <row r="968" spans="1:8" x14ac:dyDescent="0.25">
      <c r="A968" s="63" t="s">
        <v>325</v>
      </c>
      <c r="B968" s="63" t="s">
        <v>605</v>
      </c>
      <c r="C968" s="93" t="s">
        <v>157</v>
      </c>
      <c r="D968" s="64">
        <v>62</v>
      </c>
      <c r="E968" s="64">
        <v>0</v>
      </c>
      <c r="F968" s="63"/>
      <c r="G968" s="64">
        <v>16</v>
      </c>
      <c r="H968" s="64">
        <v>0</v>
      </c>
    </row>
    <row r="969" spans="1:8" x14ac:dyDescent="0.25">
      <c r="A969" s="63" t="s">
        <v>325</v>
      </c>
      <c r="B969" s="63" t="s">
        <v>1006</v>
      </c>
      <c r="C969" s="93" t="s">
        <v>157</v>
      </c>
      <c r="D969" s="64">
        <v>47</v>
      </c>
      <c r="E969" s="64">
        <v>0</v>
      </c>
      <c r="F969" s="64">
        <v>0</v>
      </c>
      <c r="G969" s="64">
        <v>12</v>
      </c>
      <c r="H969" s="63">
        <v>0.1</v>
      </c>
    </row>
    <row r="970" spans="1:8" x14ac:dyDescent="0.25">
      <c r="A970" s="63" t="s">
        <v>325</v>
      </c>
      <c r="B970" s="63" t="s">
        <v>1052</v>
      </c>
      <c r="C970" s="93" t="s">
        <v>1053</v>
      </c>
      <c r="D970" s="64">
        <v>263</v>
      </c>
      <c r="E970" s="64">
        <v>5</v>
      </c>
      <c r="F970" s="64">
        <v>16</v>
      </c>
      <c r="G970" s="64">
        <v>28</v>
      </c>
      <c r="H970" s="65">
        <v>1.8</v>
      </c>
    </row>
    <row r="971" spans="1:8" x14ac:dyDescent="0.25">
      <c r="A971" s="63" t="s">
        <v>325</v>
      </c>
      <c r="B971" s="63" t="s">
        <v>1054</v>
      </c>
      <c r="C971" s="94">
        <v>10</v>
      </c>
      <c r="D971" s="64">
        <v>208</v>
      </c>
      <c r="E971" s="64">
        <v>5</v>
      </c>
      <c r="F971" s="64">
        <v>13</v>
      </c>
      <c r="G971" s="64">
        <v>20</v>
      </c>
      <c r="H971" s="65">
        <v>1.9</v>
      </c>
    </row>
    <row r="972" spans="1:8" x14ac:dyDescent="0.25">
      <c r="A972" s="63" t="s">
        <v>325</v>
      </c>
      <c r="B972" s="63" t="s">
        <v>1012</v>
      </c>
      <c r="C972" s="93" t="s">
        <v>263</v>
      </c>
      <c r="D972" s="64">
        <v>29</v>
      </c>
      <c r="E972" s="63"/>
      <c r="F972" s="63"/>
      <c r="G972" s="64">
        <v>7</v>
      </c>
      <c r="H972" s="63">
        <v>0.2</v>
      </c>
    </row>
    <row r="973" spans="1:8" x14ac:dyDescent="0.25">
      <c r="A973" s="63" t="s">
        <v>325</v>
      </c>
      <c r="B973" s="63" t="s">
        <v>334</v>
      </c>
      <c r="C973" s="94">
        <v>1</v>
      </c>
      <c r="D973" s="64">
        <v>54</v>
      </c>
      <c r="E973" s="64">
        <v>0</v>
      </c>
      <c r="F973" s="64">
        <v>0</v>
      </c>
      <c r="G973" s="64">
        <v>14</v>
      </c>
      <c r="H973" s="64">
        <v>0</v>
      </c>
    </row>
    <row r="974" spans="1:8" x14ac:dyDescent="0.25">
      <c r="A974" s="63" t="s">
        <v>325</v>
      </c>
      <c r="B974" s="63" t="s">
        <v>1055</v>
      </c>
      <c r="C974" s="93" t="s">
        <v>1026</v>
      </c>
      <c r="D974" s="64">
        <v>39</v>
      </c>
      <c r="E974" s="63"/>
      <c r="F974" s="64">
        <v>1</v>
      </c>
      <c r="G974" s="64">
        <v>7</v>
      </c>
      <c r="H974" s="63">
        <v>0.4</v>
      </c>
    </row>
    <row r="975" spans="1:8" x14ac:dyDescent="0.25">
      <c r="A975" s="63" t="s">
        <v>325</v>
      </c>
      <c r="B975" s="63" t="s">
        <v>1034</v>
      </c>
      <c r="C975" s="93" t="s">
        <v>1035</v>
      </c>
      <c r="D975" s="64">
        <v>181</v>
      </c>
      <c r="E975" s="64">
        <v>4</v>
      </c>
      <c r="F975" s="64">
        <v>12</v>
      </c>
      <c r="G975" s="64">
        <v>18</v>
      </c>
      <c r="H975" s="65">
        <v>2.8</v>
      </c>
    </row>
    <row r="976" spans="1:8" x14ac:dyDescent="0.25">
      <c r="A976" s="63" t="s">
        <v>325</v>
      </c>
      <c r="B976" s="63" t="s">
        <v>335</v>
      </c>
      <c r="C976" s="93" t="s">
        <v>44</v>
      </c>
      <c r="D976" s="64">
        <v>113</v>
      </c>
      <c r="E976" s="64">
        <v>1</v>
      </c>
      <c r="F976" s="64">
        <v>2</v>
      </c>
      <c r="G976" s="64">
        <v>24</v>
      </c>
      <c r="H976" s="65">
        <v>2.6</v>
      </c>
    </row>
    <row r="977" spans="1:8" x14ac:dyDescent="0.25">
      <c r="A977" s="63" t="s">
        <v>325</v>
      </c>
      <c r="B977" s="63" t="s">
        <v>1036</v>
      </c>
      <c r="C977" s="93" t="s">
        <v>1037</v>
      </c>
      <c r="D977" s="64">
        <v>43</v>
      </c>
      <c r="E977" s="63"/>
      <c r="F977" s="63"/>
      <c r="G977" s="64">
        <v>10</v>
      </c>
      <c r="H977" s="64">
        <v>0</v>
      </c>
    </row>
    <row r="978" spans="1:8" x14ac:dyDescent="0.25">
      <c r="A978" s="63" t="s">
        <v>325</v>
      </c>
      <c r="B978" s="63" t="s">
        <v>1068</v>
      </c>
      <c r="C978" s="93" t="s">
        <v>1069</v>
      </c>
      <c r="D978" s="64">
        <v>575</v>
      </c>
      <c r="E978" s="64">
        <v>13</v>
      </c>
      <c r="F978" s="64">
        <v>20</v>
      </c>
      <c r="G978" s="64">
        <v>89</v>
      </c>
      <c r="H978" s="65">
        <v>1.9</v>
      </c>
    </row>
    <row r="979" spans="1:8" x14ac:dyDescent="0.25">
      <c r="A979" s="63" t="s">
        <v>325</v>
      </c>
      <c r="B979" s="63" t="s">
        <v>1013</v>
      </c>
      <c r="C979" s="93" t="s">
        <v>263</v>
      </c>
      <c r="D979" s="64">
        <v>203</v>
      </c>
      <c r="E979" s="64">
        <v>2</v>
      </c>
      <c r="F979" s="64">
        <v>11</v>
      </c>
      <c r="G979" s="64">
        <v>23</v>
      </c>
      <c r="H979" s="65">
        <v>2</v>
      </c>
    </row>
    <row r="980" spans="1:8" x14ac:dyDescent="0.25">
      <c r="A980" s="63" t="s">
        <v>325</v>
      </c>
      <c r="B980" s="63" t="s">
        <v>1002</v>
      </c>
      <c r="C980" s="93" t="s">
        <v>5</v>
      </c>
      <c r="D980" s="64">
        <v>4</v>
      </c>
      <c r="E980" s="63"/>
      <c r="F980" s="64">
        <v>0</v>
      </c>
      <c r="G980" s="64">
        <v>1</v>
      </c>
      <c r="H980" s="64">
        <v>0</v>
      </c>
    </row>
    <row r="981" spans="1:8" x14ac:dyDescent="0.25">
      <c r="A981" s="63" t="s">
        <v>325</v>
      </c>
      <c r="B981" s="63" t="s">
        <v>1003</v>
      </c>
      <c r="C981" s="93" t="s">
        <v>180</v>
      </c>
      <c r="D981" s="64">
        <v>2</v>
      </c>
      <c r="E981" s="64">
        <v>0</v>
      </c>
      <c r="F981" s="64">
        <v>0</v>
      </c>
      <c r="G981" s="63"/>
      <c r="H981" s="64">
        <v>0</v>
      </c>
    </row>
    <row r="982" spans="1:8" x14ac:dyDescent="0.25">
      <c r="A982" s="63" t="s">
        <v>325</v>
      </c>
      <c r="B982" s="63" t="s">
        <v>1038</v>
      </c>
      <c r="C982" s="93" t="s">
        <v>12</v>
      </c>
      <c r="D982" s="64">
        <v>67</v>
      </c>
      <c r="E982" s="63"/>
      <c r="F982" s="64">
        <v>4</v>
      </c>
      <c r="G982" s="64">
        <v>8</v>
      </c>
      <c r="H982" s="64">
        <v>0</v>
      </c>
    </row>
    <row r="983" spans="1:8" x14ac:dyDescent="0.25">
      <c r="A983" s="63" t="s">
        <v>325</v>
      </c>
      <c r="B983" s="63" t="s">
        <v>1056</v>
      </c>
      <c r="C983" s="93" t="s">
        <v>330</v>
      </c>
      <c r="D983" s="64">
        <v>209</v>
      </c>
      <c r="E983" s="64">
        <v>1</v>
      </c>
      <c r="F983" s="64">
        <v>13</v>
      </c>
      <c r="G983" s="64">
        <v>24</v>
      </c>
      <c r="H983" s="63">
        <v>0.5</v>
      </c>
    </row>
    <row r="984" spans="1:8" x14ac:dyDescent="0.25">
      <c r="A984" s="63" t="s">
        <v>325</v>
      </c>
      <c r="B984" s="63" t="s">
        <v>1014</v>
      </c>
      <c r="C984" s="93" t="s">
        <v>263</v>
      </c>
      <c r="D984" s="64">
        <v>105</v>
      </c>
      <c r="E984" s="64">
        <v>1</v>
      </c>
      <c r="F984" s="63"/>
      <c r="G984" s="64">
        <v>27</v>
      </c>
      <c r="H984" s="63">
        <v>0.4</v>
      </c>
    </row>
    <row r="985" spans="1:8" x14ac:dyDescent="0.25">
      <c r="A985" s="63" t="s">
        <v>325</v>
      </c>
      <c r="B985" s="63" t="s">
        <v>1015</v>
      </c>
      <c r="C985" s="93" t="s">
        <v>263</v>
      </c>
      <c r="D985" s="64">
        <v>110</v>
      </c>
      <c r="E985" s="63"/>
      <c r="F985" s="63"/>
      <c r="G985" s="64">
        <v>29</v>
      </c>
      <c r="H985" s="63">
        <v>0.3</v>
      </c>
    </row>
    <row r="986" spans="1:8" x14ac:dyDescent="0.25">
      <c r="A986" s="63" t="s">
        <v>325</v>
      </c>
      <c r="B986" s="63" t="s">
        <v>327</v>
      </c>
      <c r="C986" s="93" t="s">
        <v>180</v>
      </c>
      <c r="D986" s="64">
        <v>16</v>
      </c>
      <c r="E986" s="64">
        <v>0</v>
      </c>
      <c r="F986" s="64">
        <v>0</v>
      </c>
      <c r="G986" s="64">
        <v>4</v>
      </c>
      <c r="H986" s="64">
        <v>0</v>
      </c>
    </row>
    <row r="987" spans="1:8" x14ac:dyDescent="0.25">
      <c r="A987" s="63" t="s">
        <v>77</v>
      </c>
      <c r="B987" s="63" t="s">
        <v>664</v>
      </c>
      <c r="C987" s="93" t="s">
        <v>102</v>
      </c>
      <c r="D987" s="64">
        <v>2</v>
      </c>
      <c r="E987" s="63"/>
      <c r="F987" s="63"/>
      <c r="G987" s="63"/>
      <c r="H987" s="63">
        <v>0.2</v>
      </c>
    </row>
    <row r="988" spans="1:8" x14ac:dyDescent="0.25">
      <c r="A988" s="63" t="s">
        <v>77</v>
      </c>
      <c r="B988" s="63" t="s">
        <v>665</v>
      </c>
      <c r="C988" s="93" t="s">
        <v>666</v>
      </c>
      <c r="D988" s="64">
        <v>13</v>
      </c>
      <c r="E988" s="64">
        <v>1</v>
      </c>
      <c r="F988" s="63"/>
      <c r="G988" s="64">
        <v>3</v>
      </c>
      <c r="H988" s="65">
        <v>1</v>
      </c>
    </row>
    <row r="989" spans="1:8" x14ac:dyDescent="0.25">
      <c r="A989" s="63" t="s">
        <v>77</v>
      </c>
      <c r="B989" s="63" t="s">
        <v>667</v>
      </c>
      <c r="C989" s="93" t="s">
        <v>666</v>
      </c>
      <c r="D989" s="64">
        <v>27</v>
      </c>
      <c r="E989" s="64">
        <v>1</v>
      </c>
      <c r="F989" s="64">
        <v>2</v>
      </c>
      <c r="G989" s="64">
        <v>3</v>
      </c>
      <c r="H989" s="65">
        <v>1</v>
      </c>
    </row>
    <row r="990" spans="1:8" x14ac:dyDescent="0.25">
      <c r="A990" s="63" t="s">
        <v>77</v>
      </c>
      <c r="B990" s="63" t="s">
        <v>668</v>
      </c>
      <c r="C990" s="93" t="s">
        <v>7</v>
      </c>
      <c r="D990" s="64">
        <v>60</v>
      </c>
      <c r="E990" s="64">
        <v>4</v>
      </c>
      <c r="F990" s="63"/>
      <c r="G990" s="64">
        <v>13</v>
      </c>
      <c r="H990" s="65">
        <v>4.7</v>
      </c>
    </row>
    <row r="991" spans="1:8" x14ac:dyDescent="0.25">
      <c r="A991" s="63" t="s">
        <v>77</v>
      </c>
      <c r="B991" s="63" t="s">
        <v>669</v>
      </c>
      <c r="C991" s="93" t="s">
        <v>79</v>
      </c>
      <c r="D991" s="64">
        <v>21</v>
      </c>
      <c r="E991" s="64">
        <v>2</v>
      </c>
      <c r="F991" s="64">
        <v>1</v>
      </c>
      <c r="G991" s="64">
        <v>3</v>
      </c>
      <c r="H991" s="65">
        <v>1.5</v>
      </c>
    </row>
    <row r="992" spans="1:8" x14ac:dyDescent="0.25">
      <c r="A992" s="63" t="s">
        <v>77</v>
      </c>
      <c r="B992" s="63" t="s">
        <v>78</v>
      </c>
      <c r="C992" s="93" t="s">
        <v>79</v>
      </c>
      <c r="D992" s="64">
        <v>18</v>
      </c>
      <c r="E992" s="64">
        <v>2</v>
      </c>
      <c r="F992" s="63"/>
      <c r="G992" s="64">
        <v>3</v>
      </c>
      <c r="H992" s="65">
        <v>1.6</v>
      </c>
    </row>
    <row r="993" spans="1:8" x14ac:dyDescent="0.25">
      <c r="A993" s="63" t="s">
        <v>77</v>
      </c>
      <c r="B993" s="63" t="s">
        <v>80</v>
      </c>
      <c r="C993" s="93" t="s">
        <v>44</v>
      </c>
      <c r="D993" s="64">
        <v>33</v>
      </c>
      <c r="E993" s="64">
        <v>3</v>
      </c>
      <c r="F993" s="63"/>
      <c r="G993" s="64">
        <v>7</v>
      </c>
      <c r="H993" s="65">
        <v>1.2</v>
      </c>
    </row>
    <row r="994" spans="1:8" x14ac:dyDescent="0.25">
      <c r="A994" s="63" t="s">
        <v>77</v>
      </c>
      <c r="B994" s="63" t="s">
        <v>670</v>
      </c>
      <c r="C994" s="93" t="s">
        <v>44</v>
      </c>
      <c r="D994" s="64">
        <v>100</v>
      </c>
      <c r="E994" s="64">
        <v>6</v>
      </c>
      <c r="F994" s="63"/>
      <c r="G994" s="64">
        <v>18</v>
      </c>
      <c r="H994" s="65">
        <v>4</v>
      </c>
    </row>
    <row r="995" spans="1:8" x14ac:dyDescent="0.25">
      <c r="A995" s="63" t="s">
        <v>77</v>
      </c>
      <c r="B995" s="63" t="s">
        <v>81</v>
      </c>
      <c r="C995" s="93" t="s">
        <v>44</v>
      </c>
      <c r="D995" s="64">
        <v>14</v>
      </c>
      <c r="E995" s="64">
        <v>1</v>
      </c>
      <c r="F995" s="63"/>
      <c r="G995" s="64">
        <v>3</v>
      </c>
      <c r="H995" s="65">
        <v>1.5</v>
      </c>
    </row>
    <row r="996" spans="1:8" x14ac:dyDescent="0.25">
      <c r="A996" s="63" t="s">
        <v>77</v>
      </c>
      <c r="B996" s="63" t="s">
        <v>671</v>
      </c>
      <c r="C996" s="93" t="s">
        <v>44</v>
      </c>
      <c r="D996" s="64">
        <v>22</v>
      </c>
      <c r="E996" s="64">
        <v>1</v>
      </c>
      <c r="F996" s="63"/>
      <c r="G996" s="64">
        <v>5</v>
      </c>
      <c r="H996" s="65">
        <v>1.9</v>
      </c>
    </row>
    <row r="997" spans="1:8" x14ac:dyDescent="0.25">
      <c r="A997" s="63" t="s">
        <v>77</v>
      </c>
      <c r="B997" s="63" t="s">
        <v>672</v>
      </c>
      <c r="C997" s="93" t="s">
        <v>44</v>
      </c>
      <c r="D997" s="64">
        <v>78</v>
      </c>
      <c r="E997" s="64">
        <v>1</v>
      </c>
      <c r="F997" s="63"/>
      <c r="G997" s="64">
        <v>20</v>
      </c>
      <c r="H997" s="65">
        <v>2.2000000000000002</v>
      </c>
    </row>
    <row r="998" spans="1:8" x14ac:dyDescent="0.25">
      <c r="A998" s="63" t="s">
        <v>77</v>
      </c>
      <c r="B998" s="63" t="s">
        <v>673</v>
      </c>
      <c r="C998" s="93" t="s">
        <v>44</v>
      </c>
      <c r="D998" s="64">
        <v>40</v>
      </c>
      <c r="E998" s="64">
        <v>2</v>
      </c>
      <c r="F998" s="63"/>
      <c r="G998" s="64">
        <v>9</v>
      </c>
      <c r="H998" s="65">
        <v>1.8</v>
      </c>
    </row>
    <row r="999" spans="1:8" x14ac:dyDescent="0.25">
      <c r="A999" s="63" t="s">
        <v>77</v>
      </c>
      <c r="B999" s="63" t="s">
        <v>674</v>
      </c>
      <c r="C999" s="93" t="s">
        <v>44</v>
      </c>
      <c r="D999" s="64">
        <v>28</v>
      </c>
      <c r="E999" s="64">
        <v>1</v>
      </c>
      <c r="F999" s="63"/>
      <c r="G999" s="64">
        <v>6</v>
      </c>
      <c r="H999" s="65">
        <v>1.9</v>
      </c>
    </row>
    <row r="1000" spans="1:8" x14ac:dyDescent="0.25">
      <c r="A1000" s="63" t="s">
        <v>77</v>
      </c>
      <c r="B1000" s="63" t="s">
        <v>675</v>
      </c>
      <c r="C1000" s="93" t="s">
        <v>676</v>
      </c>
      <c r="D1000" s="64">
        <v>9</v>
      </c>
      <c r="E1000" s="63"/>
      <c r="F1000" s="63"/>
      <c r="G1000" s="64">
        <v>2</v>
      </c>
      <c r="H1000" s="65">
        <v>1.6</v>
      </c>
    </row>
    <row r="1001" spans="1:8" x14ac:dyDescent="0.25">
      <c r="A1001" s="63" t="s">
        <v>77</v>
      </c>
      <c r="B1001" s="63" t="s">
        <v>677</v>
      </c>
      <c r="C1001" s="93" t="s">
        <v>44</v>
      </c>
      <c r="D1001" s="64">
        <v>11</v>
      </c>
      <c r="E1001" s="64">
        <v>1</v>
      </c>
      <c r="F1001" s="63"/>
      <c r="G1001" s="64">
        <v>2</v>
      </c>
      <c r="H1001" s="63">
        <v>0.9</v>
      </c>
    </row>
    <row r="1002" spans="1:8" x14ac:dyDescent="0.25">
      <c r="A1002" s="63" t="s">
        <v>77</v>
      </c>
      <c r="B1002" s="63" t="s">
        <v>82</v>
      </c>
      <c r="C1002" s="93" t="s">
        <v>44</v>
      </c>
      <c r="D1002" s="64">
        <v>29</v>
      </c>
      <c r="E1002" s="64">
        <v>2</v>
      </c>
      <c r="F1002" s="63"/>
      <c r="G1002" s="64">
        <v>6</v>
      </c>
      <c r="H1002" s="65">
        <v>2</v>
      </c>
    </row>
    <row r="1003" spans="1:8" x14ac:dyDescent="0.25">
      <c r="A1003" s="63" t="s">
        <v>77</v>
      </c>
      <c r="B1003" s="63" t="s">
        <v>678</v>
      </c>
      <c r="C1003" s="93" t="s">
        <v>44</v>
      </c>
      <c r="D1003" s="64">
        <v>16</v>
      </c>
      <c r="E1003" s="64">
        <v>1</v>
      </c>
      <c r="F1003" s="63"/>
      <c r="G1003" s="64">
        <v>3</v>
      </c>
      <c r="H1003" s="65">
        <v>1.1000000000000001</v>
      </c>
    </row>
    <row r="1004" spans="1:8" x14ac:dyDescent="0.25">
      <c r="A1004" s="63" t="s">
        <v>77</v>
      </c>
      <c r="B1004" s="63" t="s">
        <v>679</v>
      </c>
      <c r="C1004" s="93" t="s">
        <v>44</v>
      </c>
      <c r="D1004" s="64">
        <v>27</v>
      </c>
      <c r="E1004" s="64">
        <v>3</v>
      </c>
      <c r="F1004" s="63"/>
      <c r="G1004" s="64">
        <v>5</v>
      </c>
      <c r="H1004" s="65">
        <v>2.2999999999999998</v>
      </c>
    </row>
    <row r="1005" spans="1:8" x14ac:dyDescent="0.25">
      <c r="A1005" s="63" t="s">
        <v>77</v>
      </c>
      <c r="B1005" s="63" t="s">
        <v>83</v>
      </c>
      <c r="C1005" s="93" t="s">
        <v>84</v>
      </c>
      <c r="D1005" s="64">
        <v>33</v>
      </c>
      <c r="E1005" s="64">
        <v>3</v>
      </c>
      <c r="F1005" s="63"/>
      <c r="G1005" s="64">
        <v>6</v>
      </c>
      <c r="H1005" s="65">
        <v>3.2</v>
      </c>
    </row>
    <row r="1006" spans="1:8" x14ac:dyDescent="0.25">
      <c r="A1006" s="63" t="s">
        <v>77</v>
      </c>
      <c r="B1006" s="63" t="s">
        <v>680</v>
      </c>
      <c r="C1006" s="93" t="s">
        <v>44</v>
      </c>
      <c r="D1006" s="64">
        <v>17</v>
      </c>
      <c r="E1006" s="64">
        <v>1</v>
      </c>
      <c r="F1006" s="63"/>
      <c r="G1006" s="64">
        <v>4</v>
      </c>
      <c r="H1006" s="65">
        <v>1.3</v>
      </c>
    </row>
    <row r="1007" spans="1:8" x14ac:dyDescent="0.25">
      <c r="A1007" s="63" t="s">
        <v>77</v>
      </c>
      <c r="B1007" s="63" t="s">
        <v>85</v>
      </c>
      <c r="C1007" s="93" t="s">
        <v>44</v>
      </c>
      <c r="D1007" s="64">
        <v>9</v>
      </c>
      <c r="E1007" s="64">
        <v>1</v>
      </c>
      <c r="F1007" s="63"/>
      <c r="G1007" s="64">
        <v>2</v>
      </c>
      <c r="H1007" s="63">
        <v>0.7</v>
      </c>
    </row>
    <row r="1008" spans="1:8" x14ac:dyDescent="0.25">
      <c r="A1008" s="63" t="s">
        <v>77</v>
      </c>
      <c r="B1008" s="63" t="s">
        <v>681</v>
      </c>
      <c r="C1008" s="93" t="s">
        <v>44</v>
      </c>
      <c r="D1008" s="64">
        <v>11</v>
      </c>
      <c r="E1008" s="64">
        <v>1</v>
      </c>
      <c r="F1008" s="63"/>
      <c r="G1008" s="64">
        <v>3</v>
      </c>
      <c r="H1008" s="63">
        <v>0.8</v>
      </c>
    </row>
    <row r="1009" spans="1:8" x14ac:dyDescent="0.25">
      <c r="A1009" s="63" t="s">
        <v>77</v>
      </c>
      <c r="B1009" s="63" t="s">
        <v>121</v>
      </c>
      <c r="C1009" s="93" t="s">
        <v>44</v>
      </c>
      <c r="D1009" s="64">
        <v>50</v>
      </c>
      <c r="E1009" s="64">
        <v>1</v>
      </c>
      <c r="F1009" s="63"/>
      <c r="G1009" s="64">
        <v>12</v>
      </c>
      <c r="H1009" s="65">
        <v>1</v>
      </c>
    </row>
    <row r="1010" spans="1:8" x14ac:dyDescent="0.25">
      <c r="A1010" s="63" t="s">
        <v>77</v>
      </c>
      <c r="B1010" s="63" t="s">
        <v>682</v>
      </c>
      <c r="C1010" s="94">
        <v>8</v>
      </c>
      <c r="D1010" s="64">
        <v>28</v>
      </c>
      <c r="E1010" s="64">
        <v>1</v>
      </c>
      <c r="F1010" s="63"/>
      <c r="G1010" s="64">
        <v>7</v>
      </c>
      <c r="H1010" s="65">
        <v>1.4</v>
      </c>
    </row>
    <row r="1011" spans="1:8" x14ac:dyDescent="0.25">
      <c r="A1011" s="63" t="s">
        <v>77</v>
      </c>
      <c r="B1011" s="63" t="s">
        <v>683</v>
      </c>
      <c r="C1011" s="93" t="s">
        <v>44</v>
      </c>
      <c r="D1011" s="64">
        <v>28</v>
      </c>
      <c r="E1011" s="64">
        <v>1</v>
      </c>
      <c r="F1011" s="63"/>
      <c r="G1011" s="64">
        <v>6</v>
      </c>
      <c r="H1011" s="65">
        <v>1.9</v>
      </c>
    </row>
    <row r="1012" spans="1:8" x14ac:dyDescent="0.25">
      <c r="A1012" s="63" t="s">
        <v>77</v>
      </c>
      <c r="B1012" s="63" t="s">
        <v>86</v>
      </c>
      <c r="C1012" s="93" t="s">
        <v>7</v>
      </c>
      <c r="D1012" s="64">
        <v>25</v>
      </c>
      <c r="E1012" s="64">
        <v>1</v>
      </c>
      <c r="F1012" s="63"/>
      <c r="G1012" s="64">
        <v>6</v>
      </c>
      <c r="H1012" s="65">
        <v>1.5</v>
      </c>
    </row>
    <row r="1013" spans="1:8" x14ac:dyDescent="0.25">
      <c r="A1013" s="63" t="s">
        <v>77</v>
      </c>
      <c r="B1013" s="63" t="s">
        <v>684</v>
      </c>
      <c r="C1013" s="93" t="s">
        <v>44</v>
      </c>
      <c r="D1013" s="64">
        <v>15</v>
      </c>
      <c r="E1013" s="64">
        <v>1</v>
      </c>
      <c r="F1013" s="63"/>
      <c r="G1013" s="64">
        <v>3</v>
      </c>
      <c r="H1013" s="65">
        <v>1.8</v>
      </c>
    </row>
    <row r="1014" spans="1:8" x14ac:dyDescent="0.25">
      <c r="A1014" s="63" t="s">
        <v>77</v>
      </c>
      <c r="B1014" s="63" t="s">
        <v>87</v>
      </c>
      <c r="C1014" s="93" t="s">
        <v>44</v>
      </c>
      <c r="D1014" s="64">
        <v>13</v>
      </c>
      <c r="E1014" s="64">
        <v>1</v>
      </c>
      <c r="F1014" s="63"/>
      <c r="G1014" s="64">
        <v>3</v>
      </c>
      <c r="H1014" s="63">
        <v>0.9</v>
      </c>
    </row>
    <row r="1015" spans="1:8" x14ac:dyDescent="0.25">
      <c r="A1015" s="63" t="s">
        <v>77</v>
      </c>
      <c r="B1015" s="63" t="s">
        <v>88</v>
      </c>
      <c r="C1015" s="93" t="s">
        <v>89</v>
      </c>
      <c r="D1015" s="64">
        <v>6</v>
      </c>
      <c r="E1015" s="63"/>
      <c r="F1015" s="63"/>
      <c r="G1015" s="64">
        <v>1</v>
      </c>
      <c r="H1015" s="63">
        <v>0.6</v>
      </c>
    </row>
    <row r="1016" spans="1:8" x14ac:dyDescent="0.25">
      <c r="A1016" s="63" t="s">
        <v>77</v>
      </c>
      <c r="B1016" s="63" t="s">
        <v>734</v>
      </c>
      <c r="C1016" s="93" t="s">
        <v>44</v>
      </c>
      <c r="D1016" s="64">
        <v>44</v>
      </c>
      <c r="E1016" s="64">
        <v>1</v>
      </c>
      <c r="F1016" s="64">
        <v>2</v>
      </c>
      <c r="G1016" s="64">
        <v>8</v>
      </c>
      <c r="H1016" s="65">
        <v>1</v>
      </c>
    </row>
    <row r="1017" spans="1:8" x14ac:dyDescent="0.25">
      <c r="A1017" s="63" t="s">
        <v>77</v>
      </c>
      <c r="B1017" s="63" t="s">
        <v>685</v>
      </c>
      <c r="C1017" s="93" t="s">
        <v>44</v>
      </c>
      <c r="D1017" s="64">
        <v>97</v>
      </c>
      <c r="E1017" s="64">
        <v>2</v>
      </c>
      <c r="F1017" s="64">
        <v>1</v>
      </c>
      <c r="G1017" s="64">
        <v>25</v>
      </c>
      <c r="H1017" s="65">
        <v>1.8</v>
      </c>
    </row>
    <row r="1018" spans="1:8" x14ac:dyDescent="0.25">
      <c r="A1018" s="63" t="s">
        <v>77</v>
      </c>
      <c r="B1018" s="63" t="s">
        <v>90</v>
      </c>
      <c r="C1018" s="93" t="s">
        <v>44</v>
      </c>
      <c r="D1018" s="64">
        <v>88</v>
      </c>
      <c r="E1018" s="64">
        <v>3</v>
      </c>
      <c r="F1018" s="64">
        <v>1</v>
      </c>
      <c r="G1018" s="64">
        <v>22</v>
      </c>
      <c r="H1018" s="65">
        <v>2.2999999999999998</v>
      </c>
    </row>
    <row r="1019" spans="1:8" x14ac:dyDescent="0.25">
      <c r="A1019" s="63" t="s">
        <v>77</v>
      </c>
      <c r="B1019" s="63" t="s">
        <v>686</v>
      </c>
      <c r="C1019" s="93" t="s">
        <v>44</v>
      </c>
      <c r="D1019" s="64">
        <v>82</v>
      </c>
      <c r="E1019" s="64">
        <v>3</v>
      </c>
      <c r="F1019" s="64">
        <v>1</v>
      </c>
      <c r="G1019" s="64">
        <v>19</v>
      </c>
      <c r="H1019" s="65">
        <v>2</v>
      </c>
    </row>
    <row r="1020" spans="1:8" x14ac:dyDescent="0.25">
      <c r="A1020" s="63" t="s">
        <v>77</v>
      </c>
      <c r="B1020" s="63" t="s">
        <v>91</v>
      </c>
      <c r="C1020" s="93" t="s">
        <v>92</v>
      </c>
      <c r="D1020" s="64">
        <v>3</v>
      </c>
      <c r="E1020" s="63"/>
      <c r="F1020" s="63"/>
      <c r="G1020" s="64">
        <v>1</v>
      </c>
      <c r="H1020" s="63">
        <v>0.2</v>
      </c>
    </row>
    <row r="1021" spans="1:8" x14ac:dyDescent="0.25">
      <c r="A1021" s="63" t="s">
        <v>77</v>
      </c>
      <c r="B1021" s="63" t="s">
        <v>93</v>
      </c>
      <c r="C1021" s="93" t="s">
        <v>44</v>
      </c>
      <c r="D1021" s="64">
        <v>100</v>
      </c>
      <c r="E1021" s="64">
        <v>9</v>
      </c>
      <c r="F1021" s="64">
        <v>4</v>
      </c>
      <c r="G1021" s="64">
        <v>8</v>
      </c>
      <c r="H1021" s="65">
        <v>4.3</v>
      </c>
    </row>
    <row r="1022" spans="1:8" x14ac:dyDescent="0.25">
      <c r="A1022" s="63" t="s">
        <v>77</v>
      </c>
      <c r="B1022" s="63" t="s">
        <v>687</v>
      </c>
      <c r="C1022" s="93" t="s">
        <v>44</v>
      </c>
      <c r="D1022" s="64">
        <v>18</v>
      </c>
      <c r="E1022" s="63"/>
      <c r="F1022" s="63"/>
      <c r="G1022" s="64">
        <v>5</v>
      </c>
      <c r="H1022" s="65">
        <v>1.3</v>
      </c>
    </row>
    <row r="1023" spans="1:8" x14ac:dyDescent="0.25">
      <c r="A1023" s="63" t="s">
        <v>77</v>
      </c>
      <c r="B1023" s="63" t="s">
        <v>688</v>
      </c>
      <c r="C1023" s="93" t="s">
        <v>44</v>
      </c>
      <c r="D1023" s="64">
        <v>33</v>
      </c>
      <c r="E1023" s="64">
        <v>4</v>
      </c>
      <c r="F1023" s="63"/>
      <c r="G1023" s="64">
        <v>6</v>
      </c>
      <c r="H1023" s="63">
        <v>0.9</v>
      </c>
    </row>
    <row r="1024" spans="1:8" x14ac:dyDescent="0.25">
      <c r="A1024" s="63" t="s">
        <v>77</v>
      </c>
      <c r="B1024" s="63" t="s">
        <v>689</v>
      </c>
      <c r="C1024" s="93" t="s">
        <v>44</v>
      </c>
      <c r="D1024" s="64">
        <v>13</v>
      </c>
      <c r="E1024" s="64">
        <v>1</v>
      </c>
      <c r="F1024" s="63"/>
      <c r="G1024" s="64">
        <v>2</v>
      </c>
      <c r="H1024" s="65">
        <v>1.3</v>
      </c>
    </row>
    <row r="1025" spans="1:8" x14ac:dyDescent="0.25">
      <c r="A1025" s="63" t="s">
        <v>77</v>
      </c>
      <c r="B1025" s="63" t="s">
        <v>690</v>
      </c>
      <c r="C1025" s="94">
        <v>2</v>
      </c>
      <c r="D1025" s="64">
        <v>18</v>
      </c>
      <c r="E1025" s="64">
        <v>2</v>
      </c>
      <c r="F1025" s="63"/>
      <c r="G1025" s="64">
        <v>3</v>
      </c>
      <c r="H1025" s="65">
        <v>1.6</v>
      </c>
    </row>
    <row r="1026" spans="1:8" x14ac:dyDescent="0.25">
      <c r="A1026" s="63" t="s">
        <v>77</v>
      </c>
      <c r="B1026" s="63" t="s">
        <v>691</v>
      </c>
      <c r="C1026" s="93" t="s">
        <v>44</v>
      </c>
      <c r="D1026" s="64">
        <v>19</v>
      </c>
      <c r="E1026" s="64">
        <v>1</v>
      </c>
      <c r="F1026" s="63"/>
      <c r="G1026" s="64">
        <v>4</v>
      </c>
      <c r="H1026" s="65">
        <v>1.4</v>
      </c>
    </row>
    <row r="1027" spans="1:8" x14ac:dyDescent="0.25">
      <c r="A1027" s="63" t="s">
        <v>77</v>
      </c>
      <c r="B1027" s="63" t="s">
        <v>94</v>
      </c>
      <c r="C1027" s="93" t="s">
        <v>44</v>
      </c>
      <c r="D1027" s="64">
        <v>17</v>
      </c>
      <c r="E1027" s="63"/>
      <c r="F1027" s="63"/>
      <c r="G1027" s="64">
        <v>4</v>
      </c>
      <c r="H1027" s="63">
        <v>0.5</v>
      </c>
    </row>
    <row r="1028" spans="1:8" x14ac:dyDescent="0.25">
      <c r="A1028" s="63" t="s">
        <v>77</v>
      </c>
      <c r="B1028" s="63" t="s">
        <v>692</v>
      </c>
      <c r="C1028" s="93" t="s">
        <v>42</v>
      </c>
      <c r="D1028" s="64">
        <v>8</v>
      </c>
      <c r="E1028" s="64">
        <v>1</v>
      </c>
      <c r="F1028" s="63"/>
      <c r="G1028" s="64">
        <v>1</v>
      </c>
      <c r="H1028" s="63">
        <v>0.6</v>
      </c>
    </row>
    <row r="1029" spans="1:8" x14ac:dyDescent="0.25">
      <c r="A1029" s="63" t="s">
        <v>77</v>
      </c>
      <c r="B1029" s="63" t="s">
        <v>95</v>
      </c>
      <c r="C1029" s="93" t="s">
        <v>42</v>
      </c>
      <c r="D1029" s="64">
        <v>8</v>
      </c>
      <c r="E1029" s="64">
        <v>1</v>
      </c>
      <c r="F1029" s="63"/>
      <c r="G1029" s="64">
        <v>2</v>
      </c>
      <c r="H1029" s="63">
        <v>0.7</v>
      </c>
    </row>
    <row r="1030" spans="1:8" x14ac:dyDescent="0.25">
      <c r="A1030" s="63" t="s">
        <v>77</v>
      </c>
      <c r="B1030" s="63" t="s">
        <v>693</v>
      </c>
      <c r="C1030" s="93" t="s">
        <v>42</v>
      </c>
      <c r="D1030" s="64">
        <v>9</v>
      </c>
      <c r="E1030" s="64">
        <v>1</v>
      </c>
      <c r="F1030" s="63"/>
      <c r="G1030" s="64">
        <v>2</v>
      </c>
      <c r="H1030" s="63">
        <v>0.8</v>
      </c>
    </row>
    <row r="1031" spans="1:8" x14ac:dyDescent="0.25">
      <c r="A1031" s="63" t="s">
        <v>77</v>
      </c>
      <c r="B1031" s="63" t="s">
        <v>96</v>
      </c>
      <c r="C1031" s="93" t="s">
        <v>42</v>
      </c>
      <c r="D1031" s="64">
        <v>10</v>
      </c>
      <c r="E1031" s="64">
        <v>1</v>
      </c>
      <c r="F1031" s="63"/>
      <c r="G1031" s="64">
        <v>2</v>
      </c>
      <c r="H1031" s="65">
        <v>1.2</v>
      </c>
    </row>
    <row r="1032" spans="1:8" x14ac:dyDescent="0.25">
      <c r="A1032" s="63" t="s">
        <v>77</v>
      </c>
      <c r="B1032" s="63" t="s">
        <v>694</v>
      </c>
      <c r="C1032" s="93" t="s">
        <v>42</v>
      </c>
      <c r="D1032" s="64">
        <v>12</v>
      </c>
      <c r="E1032" s="64">
        <v>1</v>
      </c>
      <c r="F1032" s="63"/>
      <c r="G1032" s="64">
        <v>2</v>
      </c>
      <c r="H1032" s="65">
        <v>1.1000000000000001</v>
      </c>
    </row>
    <row r="1033" spans="1:8" x14ac:dyDescent="0.25">
      <c r="A1033" s="63" t="s">
        <v>77</v>
      </c>
      <c r="B1033" s="63" t="s">
        <v>97</v>
      </c>
      <c r="C1033" s="93" t="s">
        <v>44</v>
      </c>
      <c r="D1033" s="64">
        <v>21</v>
      </c>
      <c r="E1033" s="64">
        <v>2</v>
      </c>
      <c r="F1033" s="63"/>
      <c r="G1033" s="64">
        <v>4</v>
      </c>
      <c r="H1033" s="65">
        <v>2.2999999999999998</v>
      </c>
    </row>
    <row r="1034" spans="1:8" x14ac:dyDescent="0.25">
      <c r="A1034" s="63" t="s">
        <v>77</v>
      </c>
      <c r="B1034" s="63" t="s">
        <v>695</v>
      </c>
      <c r="C1034" s="93" t="s">
        <v>44</v>
      </c>
      <c r="D1034" s="64">
        <v>30</v>
      </c>
      <c r="E1034" s="64">
        <v>4</v>
      </c>
      <c r="F1034" s="64">
        <v>1</v>
      </c>
      <c r="G1034" s="64">
        <v>4</v>
      </c>
      <c r="H1034" s="65">
        <v>1.9</v>
      </c>
    </row>
    <row r="1035" spans="1:8" x14ac:dyDescent="0.25">
      <c r="A1035" s="63" t="s">
        <v>77</v>
      </c>
      <c r="B1035" s="63" t="s">
        <v>98</v>
      </c>
      <c r="C1035" s="93" t="s">
        <v>99</v>
      </c>
      <c r="D1035" s="64">
        <v>12</v>
      </c>
      <c r="E1035" s="64">
        <v>2</v>
      </c>
      <c r="F1035" s="63"/>
      <c r="G1035" s="64">
        <v>2</v>
      </c>
      <c r="H1035" s="63">
        <v>0.6</v>
      </c>
    </row>
    <row r="1036" spans="1:8" x14ac:dyDescent="0.25">
      <c r="A1036" s="63" t="s">
        <v>77</v>
      </c>
      <c r="B1036" s="63" t="s">
        <v>696</v>
      </c>
      <c r="C1036" s="93" t="s">
        <v>44</v>
      </c>
      <c r="D1036" s="64">
        <v>27</v>
      </c>
      <c r="E1036" s="64">
        <v>2</v>
      </c>
      <c r="F1036" s="63"/>
      <c r="G1036" s="64">
        <v>4</v>
      </c>
      <c r="H1036" s="65">
        <v>2.1</v>
      </c>
    </row>
    <row r="1037" spans="1:8" x14ac:dyDescent="0.25">
      <c r="A1037" s="63" t="s">
        <v>77</v>
      </c>
      <c r="B1037" s="63" t="s">
        <v>697</v>
      </c>
      <c r="C1037" s="93" t="s">
        <v>44</v>
      </c>
      <c r="D1037" s="64">
        <v>15</v>
      </c>
      <c r="E1037" s="64">
        <v>2</v>
      </c>
      <c r="F1037" s="63"/>
      <c r="G1037" s="64">
        <v>2</v>
      </c>
      <c r="H1037" s="65">
        <v>1</v>
      </c>
    </row>
    <row r="1038" spans="1:8" x14ac:dyDescent="0.25">
      <c r="A1038" s="63" t="s">
        <v>77</v>
      </c>
      <c r="B1038" s="63" t="s">
        <v>100</v>
      </c>
      <c r="C1038" s="93" t="s">
        <v>7</v>
      </c>
      <c r="D1038" s="64">
        <v>5</v>
      </c>
      <c r="E1038" s="63"/>
      <c r="F1038" s="63"/>
      <c r="G1038" s="64">
        <v>1</v>
      </c>
      <c r="H1038" s="63">
        <v>0.4</v>
      </c>
    </row>
    <row r="1039" spans="1:8" x14ac:dyDescent="0.25">
      <c r="A1039" s="63" t="s">
        <v>77</v>
      </c>
      <c r="B1039" s="63" t="s">
        <v>101</v>
      </c>
      <c r="C1039" s="93" t="s">
        <v>102</v>
      </c>
      <c r="D1039" s="64">
        <v>17</v>
      </c>
      <c r="E1039" s="63"/>
      <c r="F1039" s="63"/>
      <c r="G1039" s="64">
        <v>4</v>
      </c>
      <c r="H1039" s="63">
        <v>0.6</v>
      </c>
    </row>
    <row r="1040" spans="1:8" x14ac:dyDescent="0.25">
      <c r="A1040" s="63" t="s">
        <v>77</v>
      </c>
      <c r="B1040" s="63" t="s">
        <v>698</v>
      </c>
      <c r="C1040" s="93" t="s">
        <v>44</v>
      </c>
      <c r="D1040" s="64">
        <v>61</v>
      </c>
      <c r="E1040" s="63"/>
      <c r="F1040" s="64">
        <v>5</v>
      </c>
      <c r="G1040" s="64">
        <v>4</v>
      </c>
      <c r="H1040" s="63">
        <v>0.8</v>
      </c>
    </row>
    <row r="1041" spans="1:8" x14ac:dyDescent="0.25">
      <c r="A1041" s="63" t="s">
        <v>77</v>
      </c>
      <c r="B1041" s="63" t="s">
        <v>103</v>
      </c>
      <c r="C1041" s="93" t="s">
        <v>44</v>
      </c>
      <c r="D1041" s="64">
        <v>59</v>
      </c>
      <c r="E1041" s="64">
        <v>1</v>
      </c>
      <c r="F1041" s="63"/>
      <c r="G1041" s="64">
        <v>14</v>
      </c>
      <c r="H1041" s="65">
        <v>2.7</v>
      </c>
    </row>
    <row r="1042" spans="1:8" x14ac:dyDescent="0.25">
      <c r="A1042" s="63" t="s">
        <v>77</v>
      </c>
      <c r="B1042" s="63" t="s">
        <v>104</v>
      </c>
      <c r="C1042" s="93" t="s">
        <v>44</v>
      </c>
      <c r="D1042" s="64">
        <v>62</v>
      </c>
      <c r="E1042" s="64">
        <v>4</v>
      </c>
      <c r="F1042" s="63"/>
      <c r="G1042" s="64">
        <v>11</v>
      </c>
      <c r="H1042" s="65">
        <v>4</v>
      </c>
    </row>
    <row r="1043" spans="1:8" x14ac:dyDescent="0.25">
      <c r="A1043" s="63" t="s">
        <v>77</v>
      </c>
      <c r="B1043" s="63" t="s">
        <v>699</v>
      </c>
      <c r="C1043" s="93" t="s">
        <v>44</v>
      </c>
      <c r="D1043" s="64">
        <v>66</v>
      </c>
      <c r="E1043" s="64">
        <v>4</v>
      </c>
      <c r="F1043" s="63"/>
      <c r="G1043" s="64">
        <v>12</v>
      </c>
      <c r="H1043" s="65">
        <v>3.7</v>
      </c>
    </row>
    <row r="1044" spans="1:8" x14ac:dyDescent="0.25">
      <c r="A1044" s="63" t="s">
        <v>77</v>
      </c>
      <c r="B1044" s="63" t="s">
        <v>700</v>
      </c>
      <c r="C1044" s="93" t="s">
        <v>44</v>
      </c>
      <c r="D1044" s="64">
        <v>36</v>
      </c>
      <c r="E1044" s="64">
        <v>3</v>
      </c>
      <c r="F1044" s="63"/>
      <c r="G1044" s="64">
        <v>6</v>
      </c>
      <c r="H1044" s="65">
        <v>2.4</v>
      </c>
    </row>
    <row r="1045" spans="1:8" x14ac:dyDescent="0.25">
      <c r="A1045" s="63" t="s">
        <v>77</v>
      </c>
      <c r="B1045" s="63" t="s">
        <v>701</v>
      </c>
      <c r="C1045" s="94">
        <v>10</v>
      </c>
      <c r="D1045" s="64">
        <v>14</v>
      </c>
      <c r="E1045" s="64">
        <v>1</v>
      </c>
      <c r="F1045" s="63"/>
      <c r="G1045" s="64">
        <v>3</v>
      </c>
      <c r="H1045" s="63">
        <v>0.6</v>
      </c>
    </row>
    <row r="1046" spans="1:8" x14ac:dyDescent="0.25">
      <c r="A1046" s="63" t="s">
        <v>77</v>
      </c>
      <c r="B1046" s="63" t="s">
        <v>702</v>
      </c>
      <c r="C1046" s="94">
        <v>1</v>
      </c>
      <c r="D1046" s="64">
        <v>4</v>
      </c>
      <c r="E1046" s="63"/>
      <c r="F1046" s="63"/>
      <c r="G1046" s="64">
        <v>1</v>
      </c>
      <c r="H1046" s="63">
        <v>0.4</v>
      </c>
    </row>
    <row r="1047" spans="1:8" x14ac:dyDescent="0.25">
      <c r="A1047" s="63" t="s">
        <v>77</v>
      </c>
      <c r="B1047" s="63" t="s">
        <v>105</v>
      </c>
      <c r="C1047" s="93" t="s">
        <v>106</v>
      </c>
      <c r="D1047" s="64">
        <v>16</v>
      </c>
      <c r="E1047" s="64">
        <v>1</v>
      </c>
      <c r="F1047" s="63"/>
      <c r="G1047" s="64">
        <v>4</v>
      </c>
      <c r="H1047" s="65">
        <v>1.2</v>
      </c>
    </row>
    <row r="1048" spans="1:8" x14ac:dyDescent="0.25">
      <c r="A1048" s="63" t="s">
        <v>77</v>
      </c>
      <c r="B1048" s="63" t="s">
        <v>703</v>
      </c>
      <c r="C1048" s="93" t="s">
        <v>44</v>
      </c>
      <c r="D1048" s="64">
        <v>95</v>
      </c>
      <c r="E1048" s="64">
        <v>1</v>
      </c>
      <c r="F1048" s="64">
        <v>9</v>
      </c>
      <c r="G1048" s="64">
        <v>3</v>
      </c>
      <c r="H1048" s="65">
        <v>1.3</v>
      </c>
    </row>
    <row r="1049" spans="1:8" x14ac:dyDescent="0.25">
      <c r="A1049" s="63" t="s">
        <v>77</v>
      </c>
      <c r="B1049" s="63" t="s">
        <v>107</v>
      </c>
      <c r="C1049" s="93" t="s">
        <v>106</v>
      </c>
      <c r="D1049" s="64">
        <v>15</v>
      </c>
      <c r="E1049" s="64">
        <v>1</v>
      </c>
      <c r="F1049" s="63"/>
      <c r="G1049" s="64">
        <v>4</v>
      </c>
      <c r="H1049" s="63">
        <v>0.8</v>
      </c>
    </row>
    <row r="1050" spans="1:8" x14ac:dyDescent="0.25">
      <c r="A1050" s="63" t="s">
        <v>77</v>
      </c>
      <c r="B1050" s="63" t="s">
        <v>704</v>
      </c>
      <c r="C1050" s="93" t="s">
        <v>44</v>
      </c>
      <c r="D1050" s="64">
        <v>99</v>
      </c>
      <c r="E1050" s="64">
        <v>1</v>
      </c>
      <c r="F1050" s="64">
        <v>9</v>
      </c>
      <c r="G1050" s="64">
        <v>5</v>
      </c>
      <c r="H1050" s="65">
        <v>1.3</v>
      </c>
    </row>
    <row r="1051" spans="1:8" x14ac:dyDescent="0.25">
      <c r="A1051" s="63" t="s">
        <v>77</v>
      </c>
      <c r="B1051" s="63" t="s">
        <v>705</v>
      </c>
      <c r="C1051" s="93" t="s">
        <v>106</v>
      </c>
      <c r="D1051" s="64">
        <v>25</v>
      </c>
      <c r="E1051" s="64">
        <v>1</v>
      </c>
      <c r="F1051" s="63"/>
      <c r="G1051" s="64">
        <v>6</v>
      </c>
      <c r="H1051" s="63">
        <v>0.8</v>
      </c>
    </row>
    <row r="1052" spans="1:8" x14ac:dyDescent="0.25">
      <c r="A1052" s="63" t="s">
        <v>77</v>
      </c>
      <c r="B1052" s="63" t="s">
        <v>706</v>
      </c>
      <c r="C1052" s="93" t="s">
        <v>44</v>
      </c>
      <c r="D1052" s="64">
        <v>36</v>
      </c>
      <c r="E1052" s="64">
        <v>1</v>
      </c>
      <c r="F1052" s="64">
        <v>2</v>
      </c>
      <c r="G1052" s="64">
        <v>5</v>
      </c>
      <c r="H1052" s="63">
        <v>0.6</v>
      </c>
    </row>
    <row r="1053" spans="1:8" x14ac:dyDescent="0.25">
      <c r="A1053" s="63" t="s">
        <v>77</v>
      </c>
      <c r="B1053" s="63" t="s">
        <v>735</v>
      </c>
      <c r="C1053" s="93" t="s">
        <v>44</v>
      </c>
      <c r="D1053" s="64">
        <v>205</v>
      </c>
      <c r="E1053" s="64">
        <v>4</v>
      </c>
      <c r="F1053" s="64">
        <v>15</v>
      </c>
      <c r="G1053" s="64">
        <v>14</v>
      </c>
      <c r="H1053" s="65">
        <v>1.4</v>
      </c>
    </row>
    <row r="1054" spans="1:8" x14ac:dyDescent="0.25">
      <c r="A1054" s="63" t="s">
        <v>77</v>
      </c>
      <c r="B1054" s="63" t="s">
        <v>707</v>
      </c>
      <c r="C1054" s="94">
        <v>1</v>
      </c>
      <c r="D1054" s="64">
        <v>145</v>
      </c>
      <c r="E1054" s="64">
        <v>3</v>
      </c>
      <c r="F1054" s="63"/>
      <c r="G1054" s="64">
        <v>34</v>
      </c>
      <c r="H1054" s="65">
        <v>3.4</v>
      </c>
    </row>
    <row r="1055" spans="1:8" x14ac:dyDescent="0.25">
      <c r="A1055" s="63" t="s">
        <v>77</v>
      </c>
      <c r="B1055" s="63" t="s">
        <v>108</v>
      </c>
      <c r="C1055" s="94">
        <v>1</v>
      </c>
      <c r="D1055" s="64">
        <v>161</v>
      </c>
      <c r="E1055" s="64">
        <v>4</v>
      </c>
      <c r="F1055" s="63"/>
      <c r="G1055" s="64">
        <v>37</v>
      </c>
      <c r="H1055" s="65">
        <v>3.8</v>
      </c>
    </row>
    <row r="1056" spans="1:8" x14ac:dyDescent="0.25">
      <c r="A1056" s="63" t="s">
        <v>77</v>
      </c>
      <c r="B1056" s="63" t="s">
        <v>109</v>
      </c>
      <c r="C1056" s="94">
        <v>1</v>
      </c>
      <c r="D1056" s="64">
        <v>116</v>
      </c>
      <c r="E1056" s="64">
        <v>2</v>
      </c>
      <c r="F1056" s="63"/>
      <c r="G1056" s="64">
        <v>27</v>
      </c>
      <c r="H1056" s="65">
        <v>1.9</v>
      </c>
    </row>
    <row r="1057" spans="1:8" x14ac:dyDescent="0.25">
      <c r="A1057" s="63" t="s">
        <v>77</v>
      </c>
      <c r="B1057" s="63" t="s">
        <v>708</v>
      </c>
      <c r="C1057" s="94">
        <v>1</v>
      </c>
      <c r="D1057" s="64">
        <v>129</v>
      </c>
      <c r="E1057" s="64">
        <v>3</v>
      </c>
      <c r="F1057" s="63"/>
      <c r="G1057" s="64">
        <v>30</v>
      </c>
      <c r="H1057" s="65">
        <v>2.5</v>
      </c>
    </row>
    <row r="1058" spans="1:8" x14ac:dyDescent="0.25">
      <c r="A1058" s="63" t="s">
        <v>77</v>
      </c>
      <c r="B1058" s="63" t="s">
        <v>709</v>
      </c>
      <c r="C1058" s="94">
        <v>4</v>
      </c>
      <c r="D1058" s="64">
        <v>84</v>
      </c>
      <c r="E1058" s="64">
        <v>2</v>
      </c>
      <c r="F1058" s="63"/>
      <c r="G1058" s="64">
        <v>19</v>
      </c>
      <c r="H1058" s="65">
        <v>1.3</v>
      </c>
    </row>
    <row r="1059" spans="1:8" x14ac:dyDescent="0.25">
      <c r="A1059" s="63" t="s">
        <v>77</v>
      </c>
      <c r="B1059" s="63" t="s">
        <v>710</v>
      </c>
      <c r="C1059" s="94">
        <v>1</v>
      </c>
      <c r="D1059" s="64">
        <v>212</v>
      </c>
      <c r="E1059" s="64">
        <v>5</v>
      </c>
      <c r="F1059" s="63"/>
      <c r="G1059" s="64">
        <v>49</v>
      </c>
      <c r="H1059" s="65">
        <v>5.0999999999999996</v>
      </c>
    </row>
    <row r="1060" spans="1:8" x14ac:dyDescent="0.25">
      <c r="A1060" s="63" t="s">
        <v>77</v>
      </c>
      <c r="B1060" s="63" t="s">
        <v>711</v>
      </c>
      <c r="C1060" s="94">
        <v>1</v>
      </c>
      <c r="D1060" s="64">
        <v>156</v>
      </c>
      <c r="E1060" s="64">
        <v>3</v>
      </c>
      <c r="F1060" s="63"/>
      <c r="G1060" s="64">
        <v>36</v>
      </c>
      <c r="H1060" s="65">
        <v>3.4</v>
      </c>
    </row>
    <row r="1061" spans="1:8" x14ac:dyDescent="0.25">
      <c r="A1061" s="63" t="s">
        <v>77</v>
      </c>
      <c r="B1061" s="63" t="s">
        <v>110</v>
      </c>
      <c r="C1061" s="93" t="s">
        <v>111</v>
      </c>
      <c r="D1061" s="64">
        <v>96</v>
      </c>
      <c r="E1061" s="64">
        <v>2</v>
      </c>
      <c r="F1061" s="64">
        <v>4</v>
      </c>
      <c r="G1061" s="64">
        <v>15</v>
      </c>
      <c r="H1061" s="65">
        <v>1.6</v>
      </c>
    </row>
    <row r="1062" spans="1:8" x14ac:dyDescent="0.25">
      <c r="A1062" s="63" t="s">
        <v>77</v>
      </c>
      <c r="B1062" s="63" t="s">
        <v>712</v>
      </c>
      <c r="C1062" s="93" t="s">
        <v>44</v>
      </c>
      <c r="D1062" s="64">
        <v>180</v>
      </c>
      <c r="E1062" s="64">
        <v>3</v>
      </c>
      <c r="F1062" s="64">
        <v>9</v>
      </c>
      <c r="G1062" s="64">
        <v>23</v>
      </c>
      <c r="H1062" s="65">
        <v>1.8</v>
      </c>
    </row>
    <row r="1063" spans="1:8" x14ac:dyDescent="0.25">
      <c r="A1063" s="63" t="s">
        <v>77</v>
      </c>
      <c r="B1063" s="63" t="s">
        <v>713</v>
      </c>
      <c r="C1063" s="93" t="s">
        <v>44</v>
      </c>
      <c r="D1063" s="64">
        <v>107</v>
      </c>
      <c r="E1063" s="64">
        <v>3</v>
      </c>
      <c r="F1063" s="64">
        <v>4</v>
      </c>
      <c r="G1063" s="64">
        <v>15</v>
      </c>
      <c r="H1063" s="65">
        <v>1.1000000000000001</v>
      </c>
    </row>
    <row r="1064" spans="1:8" x14ac:dyDescent="0.25">
      <c r="A1064" s="63" t="s">
        <v>77</v>
      </c>
      <c r="B1064" s="63" t="s">
        <v>714</v>
      </c>
      <c r="C1064" s="93" t="s">
        <v>44</v>
      </c>
      <c r="D1064" s="64">
        <v>116</v>
      </c>
      <c r="E1064" s="64">
        <v>2</v>
      </c>
      <c r="F1064" s="64">
        <v>4</v>
      </c>
      <c r="G1064" s="64">
        <v>19</v>
      </c>
      <c r="H1064" s="65">
        <v>2.2000000000000002</v>
      </c>
    </row>
    <row r="1065" spans="1:8" x14ac:dyDescent="0.25">
      <c r="A1065" s="63" t="s">
        <v>77</v>
      </c>
      <c r="B1065" s="63" t="s">
        <v>715</v>
      </c>
      <c r="C1065" s="93" t="s">
        <v>44</v>
      </c>
      <c r="D1065" s="64">
        <v>120</v>
      </c>
      <c r="E1065" s="64">
        <v>3</v>
      </c>
      <c r="F1065" s="64">
        <v>5</v>
      </c>
      <c r="G1065" s="64">
        <v>16</v>
      </c>
      <c r="H1065" s="65">
        <v>1</v>
      </c>
    </row>
    <row r="1066" spans="1:8" x14ac:dyDescent="0.25">
      <c r="A1066" s="63" t="s">
        <v>77</v>
      </c>
      <c r="B1066" s="63" t="s">
        <v>716</v>
      </c>
      <c r="C1066" s="93" t="s">
        <v>44</v>
      </c>
      <c r="D1066" s="64">
        <v>111</v>
      </c>
      <c r="E1066" s="64">
        <v>4</v>
      </c>
      <c r="F1066" s="64">
        <v>5</v>
      </c>
      <c r="G1066" s="64">
        <v>14</v>
      </c>
      <c r="H1066" s="65">
        <v>2.5</v>
      </c>
    </row>
    <row r="1067" spans="1:8" x14ac:dyDescent="0.25">
      <c r="A1067" s="63" t="s">
        <v>77</v>
      </c>
      <c r="B1067" s="63" t="s">
        <v>717</v>
      </c>
      <c r="C1067" s="93" t="s">
        <v>44</v>
      </c>
      <c r="D1067" s="64">
        <v>44</v>
      </c>
      <c r="E1067" s="64">
        <v>1</v>
      </c>
      <c r="F1067" s="63"/>
      <c r="G1067" s="64">
        <v>10</v>
      </c>
      <c r="H1067" s="65">
        <v>3.8</v>
      </c>
    </row>
    <row r="1068" spans="1:8" x14ac:dyDescent="0.25">
      <c r="A1068" s="63" t="s">
        <v>77</v>
      </c>
      <c r="B1068" s="63" t="s">
        <v>718</v>
      </c>
      <c r="C1068" s="93" t="s">
        <v>44</v>
      </c>
      <c r="D1068" s="64">
        <v>5</v>
      </c>
      <c r="E1068" s="63"/>
      <c r="F1068" s="63"/>
      <c r="G1068" s="64">
        <v>1</v>
      </c>
      <c r="H1068" s="63">
        <v>0.2</v>
      </c>
    </row>
    <row r="1069" spans="1:8" x14ac:dyDescent="0.25">
      <c r="A1069" s="63" t="s">
        <v>77</v>
      </c>
      <c r="B1069" s="63" t="s">
        <v>719</v>
      </c>
      <c r="C1069" s="93" t="s">
        <v>99</v>
      </c>
      <c r="D1069" s="64">
        <v>2</v>
      </c>
      <c r="E1069" s="63"/>
      <c r="F1069" s="63"/>
      <c r="G1069" s="63"/>
      <c r="H1069" s="63">
        <v>0.2</v>
      </c>
    </row>
    <row r="1070" spans="1:8" x14ac:dyDescent="0.25">
      <c r="A1070" s="63" t="s">
        <v>77</v>
      </c>
      <c r="B1070" s="63" t="s">
        <v>112</v>
      </c>
      <c r="C1070" s="93" t="s">
        <v>44</v>
      </c>
      <c r="D1070" s="64">
        <v>35</v>
      </c>
      <c r="E1070" s="64">
        <v>1</v>
      </c>
      <c r="F1070" s="63"/>
      <c r="G1070" s="64">
        <v>8</v>
      </c>
      <c r="H1070" s="65">
        <v>1.6</v>
      </c>
    </row>
    <row r="1071" spans="1:8" x14ac:dyDescent="0.25">
      <c r="A1071" s="63" t="s">
        <v>77</v>
      </c>
      <c r="B1071" s="63" t="s">
        <v>113</v>
      </c>
      <c r="C1071" s="93" t="s">
        <v>44</v>
      </c>
      <c r="D1071" s="64">
        <v>14</v>
      </c>
      <c r="E1071" s="64">
        <v>1</v>
      </c>
      <c r="F1071" s="63"/>
      <c r="G1071" s="64">
        <v>3</v>
      </c>
      <c r="H1071" s="65">
        <v>1.9</v>
      </c>
    </row>
    <row r="1072" spans="1:8" x14ac:dyDescent="0.25">
      <c r="A1072" s="63" t="s">
        <v>77</v>
      </c>
      <c r="B1072" s="63" t="s">
        <v>720</v>
      </c>
      <c r="C1072" s="93" t="s">
        <v>102</v>
      </c>
      <c r="D1072" s="64">
        <v>8</v>
      </c>
      <c r="E1072" s="64">
        <v>1</v>
      </c>
      <c r="F1072" s="63"/>
      <c r="G1072" s="64">
        <v>1</v>
      </c>
      <c r="H1072" s="63">
        <v>0.1</v>
      </c>
    </row>
    <row r="1073" spans="1:8" x14ac:dyDescent="0.25">
      <c r="A1073" s="63" t="s">
        <v>77</v>
      </c>
      <c r="B1073" s="63" t="s">
        <v>721</v>
      </c>
      <c r="C1073" s="93" t="s">
        <v>44</v>
      </c>
      <c r="D1073" s="64">
        <v>22</v>
      </c>
      <c r="E1073" s="64">
        <v>3</v>
      </c>
      <c r="F1073" s="63"/>
      <c r="G1073" s="64">
        <v>4</v>
      </c>
      <c r="H1073" s="65">
        <v>2.2999999999999998</v>
      </c>
    </row>
    <row r="1074" spans="1:8" x14ac:dyDescent="0.25">
      <c r="A1074" s="63" t="s">
        <v>77</v>
      </c>
      <c r="B1074" s="63" t="s">
        <v>114</v>
      </c>
      <c r="C1074" s="93" t="s">
        <v>42</v>
      </c>
      <c r="D1074" s="64">
        <v>7</v>
      </c>
      <c r="E1074" s="64">
        <v>1</v>
      </c>
      <c r="F1074" s="63"/>
      <c r="G1074" s="64">
        <v>1</v>
      </c>
      <c r="H1074" s="63">
        <v>0.7</v>
      </c>
    </row>
    <row r="1075" spans="1:8" x14ac:dyDescent="0.25">
      <c r="A1075" s="63" t="s">
        <v>77</v>
      </c>
      <c r="B1075" s="63" t="s">
        <v>115</v>
      </c>
      <c r="C1075" s="93" t="s">
        <v>44</v>
      </c>
      <c r="D1075" s="64">
        <v>61</v>
      </c>
      <c r="E1075" s="64">
        <v>1</v>
      </c>
      <c r="F1075" s="63"/>
      <c r="G1075" s="64">
        <v>16</v>
      </c>
      <c r="H1075" s="65">
        <v>2.1</v>
      </c>
    </row>
    <row r="1076" spans="1:8" x14ac:dyDescent="0.25">
      <c r="A1076" s="63" t="s">
        <v>77</v>
      </c>
      <c r="B1076" s="63" t="s">
        <v>722</v>
      </c>
      <c r="C1076" s="93" t="s">
        <v>44</v>
      </c>
      <c r="D1076" s="64">
        <v>43</v>
      </c>
      <c r="E1076" s="64">
        <v>1</v>
      </c>
      <c r="F1076" s="63"/>
      <c r="G1076" s="64">
        <v>11</v>
      </c>
      <c r="H1076" s="65">
        <v>1.8</v>
      </c>
    </row>
    <row r="1077" spans="1:8" x14ac:dyDescent="0.25">
      <c r="A1077" s="63" t="s">
        <v>77</v>
      </c>
      <c r="B1077" s="63" t="s">
        <v>723</v>
      </c>
      <c r="C1077" s="93" t="s">
        <v>44</v>
      </c>
      <c r="D1077" s="64">
        <v>22</v>
      </c>
      <c r="E1077" s="64">
        <v>1</v>
      </c>
      <c r="F1077" s="63"/>
      <c r="G1077" s="64">
        <v>5</v>
      </c>
      <c r="H1077" s="63">
        <v>0.9</v>
      </c>
    </row>
    <row r="1078" spans="1:8" x14ac:dyDescent="0.25">
      <c r="A1078" s="63" t="s">
        <v>77</v>
      </c>
      <c r="B1078" s="63" t="s">
        <v>724</v>
      </c>
      <c r="C1078" s="93" t="s">
        <v>106</v>
      </c>
      <c r="D1078" s="64">
        <v>51</v>
      </c>
      <c r="E1078" s="64">
        <v>1</v>
      </c>
      <c r="F1078" s="63"/>
      <c r="G1078" s="64">
        <v>12</v>
      </c>
      <c r="H1078" s="65">
        <v>1.9</v>
      </c>
    </row>
    <row r="1079" spans="1:8" x14ac:dyDescent="0.25">
      <c r="A1079" s="63" t="s">
        <v>77</v>
      </c>
      <c r="B1079" s="63" t="s">
        <v>116</v>
      </c>
      <c r="C1079" s="93" t="s">
        <v>106</v>
      </c>
      <c r="D1079" s="64">
        <v>57</v>
      </c>
      <c r="E1079" s="64">
        <v>1</v>
      </c>
      <c r="F1079" s="63"/>
      <c r="G1079" s="64">
        <v>13</v>
      </c>
      <c r="H1079" s="65">
        <v>1.9</v>
      </c>
    </row>
    <row r="1080" spans="1:8" x14ac:dyDescent="0.25">
      <c r="A1080" s="63" t="s">
        <v>77</v>
      </c>
      <c r="B1080" s="63" t="s">
        <v>117</v>
      </c>
      <c r="C1080" s="93" t="s">
        <v>44</v>
      </c>
      <c r="D1080" s="64">
        <v>18</v>
      </c>
      <c r="E1080" s="64">
        <v>2</v>
      </c>
      <c r="F1080" s="63"/>
      <c r="G1080" s="64">
        <v>4</v>
      </c>
      <c r="H1080" s="65">
        <v>1.9</v>
      </c>
    </row>
    <row r="1081" spans="1:8" x14ac:dyDescent="0.25">
      <c r="A1081" s="63" t="s">
        <v>77</v>
      </c>
      <c r="B1081" s="63" t="s">
        <v>736</v>
      </c>
      <c r="C1081" s="93" t="s">
        <v>44</v>
      </c>
      <c r="D1081" s="64">
        <v>61</v>
      </c>
      <c r="E1081" s="64">
        <v>1</v>
      </c>
      <c r="F1081" s="63"/>
      <c r="G1081" s="64">
        <v>14</v>
      </c>
      <c r="H1081" s="63">
        <v>0.5</v>
      </c>
    </row>
    <row r="1082" spans="1:8" x14ac:dyDescent="0.25">
      <c r="A1082" s="63" t="s">
        <v>77</v>
      </c>
      <c r="B1082" s="63" t="s">
        <v>6</v>
      </c>
      <c r="C1082" s="93" t="s">
        <v>44</v>
      </c>
      <c r="D1082" s="64">
        <v>22</v>
      </c>
      <c r="E1082" s="64">
        <v>1</v>
      </c>
      <c r="F1082" s="63"/>
      <c r="G1082" s="64">
        <v>5</v>
      </c>
      <c r="H1082" s="63">
        <v>0.9</v>
      </c>
    </row>
    <row r="1083" spans="1:8" x14ac:dyDescent="0.25">
      <c r="A1083" s="63" t="s">
        <v>77</v>
      </c>
      <c r="B1083" s="63" t="s">
        <v>737</v>
      </c>
      <c r="C1083" s="93" t="s">
        <v>44</v>
      </c>
      <c r="D1083" s="64">
        <v>31</v>
      </c>
      <c r="E1083" s="64">
        <v>1</v>
      </c>
      <c r="F1083" s="63"/>
      <c r="G1083" s="64">
        <v>8</v>
      </c>
      <c r="H1083" s="63">
        <v>0.7</v>
      </c>
    </row>
    <row r="1084" spans="1:8" x14ac:dyDescent="0.25">
      <c r="A1084" s="63" t="s">
        <v>77</v>
      </c>
      <c r="B1084" s="63" t="s">
        <v>738</v>
      </c>
      <c r="C1084" s="93" t="s">
        <v>44</v>
      </c>
      <c r="D1084" s="64">
        <v>143</v>
      </c>
      <c r="E1084" s="64">
        <v>2</v>
      </c>
      <c r="F1084" s="64">
        <v>6</v>
      </c>
      <c r="G1084" s="64">
        <v>21</v>
      </c>
      <c r="H1084" s="65">
        <v>1.9</v>
      </c>
    </row>
    <row r="1085" spans="1:8" x14ac:dyDescent="0.25">
      <c r="A1085" s="63" t="s">
        <v>77</v>
      </c>
      <c r="B1085" s="63" t="s">
        <v>122</v>
      </c>
      <c r="C1085" s="93" t="s">
        <v>44</v>
      </c>
      <c r="D1085" s="64">
        <v>41</v>
      </c>
      <c r="E1085" s="64">
        <v>2</v>
      </c>
      <c r="F1085" s="63"/>
      <c r="G1085" s="64">
        <v>10</v>
      </c>
      <c r="H1085" s="65">
        <v>1.9</v>
      </c>
    </row>
    <row r="1086" spans="1:8" x14ac:dyDescent="0.25">
      <c r="A1086" s="63" t="s">
        <v>77</v>
      </c>
      <c r="B1086" s="63" t="s">
        <v>118</v>
      </c>
      <c r="C1086" s="93" t="s">
        <v>44</v>
      </c>
      <c r="D1086" s="64">
        <v>35</v>
      </c>
      <c r="E1086" s="64">
        <v>1</v>
      </c>
      <c r="F1086" s="63"/>
      <c r="G1086" s="64">
        <v>8</v>
      </c>
      <c r="H1086" s="65">
        <v>1.4</v>
      </c>
    </row>
    <row r="1087" spans="1:8" x14ac:dyDescent="0.25">
      <c r="A1087" s="63" t="s">
        <v>77</v>
      </c>
      <c r="B1087" s="63" t="s">
        <v>725</v>
      </c>
      <c r="C1087" s="93" t="s">
        <v>44</v>
      </c>
      <c r="D1087" s="64">
        <v>22</v>
      </c>
      <c r="E1087" s="64">
        <v>1</v>
      </c>
      <c r="F1087" s="63"/>
      <c r="G1087" s="64">
        <v>5</v>
      </c>
      <c r="H1087" s="65">
        <v>1</v>
      </c>
    </row>
    <row r="1088" spans="1:8" x14ac:dyDescent="0.25">
      <c r="A1088" s="63" t="s">
        <v>77</v>
      </c>
      <c r="B1088" s="63" t="s">
        <v>119</v>
      </c>
      <c r="C1088" s="94">
        <v>1</v>
      </c>
      <c r="D1088" s="64">
        <v>22</v>
      </c>
      <c r="E1088" s="64">
        <v>1</v>
      </c>
      <c r="F1088" s="63"/>
      <c r="G1088" s="64">
        <v>5</v>
      </c>
      <c r="H1088" s="65">
        <v>1.5</v>
      </c>
    </row>
    <row r="1089" spans="1:8" x14ac:dyDescent="0.25">
      <c r="A1089" s="63" t="s">
        <v>77</v>
      </c>
      <c r="B1089" s="63" t="s">
        <v>726</v>
      </c>
      <c r="C1089" s="93" t="s">
        <v>12</v>
      </c>
      <c r="D1089" s="64">
        <v>5</v>
      </c>
      <c r="E1089" s="63"/>
      <c r="F1089" s="63"/>
      <c r="G1089" s="64">
        <v>1</v>
      </c>
      <c r="H1089" s="63">
        <v>0.2</v>
      </c>
    </row>
    <row r="1090" spans="1:8" x14ac:dyDescent="0.25">
      <c r="A1090" s="63" t="s">
        <v>77</v>
      </c>
      <c r="B1090" s="63" t="s">
        <v>727</v>
      </c>
      <c r="C1090" s="93" t="s">
        <v>12</v>
      </c>
      <c r="D1090" s="64">
        <v>6</v>
      </c>
      <c r="E1090" s="63"/>
      <c r="F1090" s="63"/>
      <c r="G1090" s="64">
        <v>1</v>
      </c>
      <c r="H1090" s="63">
        <v>0.2</v>
      </c>
    </row>
    <row r="1091" spans="1:8" x14ac:dyDescent="0.25">
      <c r="A1091" s="63" t="s">
        <v>77</v>
      </c>
      <c r="B1091" s="63" t="s">
        <v>728</v>
      </c>
      <c r="C1091" s="93" t="s">
        <v>44</v>
      </c>
      <c r="D1091" s="64">
        <v>18</v>
      </c>
      <c r="E1091" s="64">
        <v>1</v>
      </c>
      <c r="F1091" s="63"/>
      <c r="G1091" s="64">
        <v>4</v>
      </c>
      <c r="H1091" s="65">
        <v>1.6</v>
      </c>
    </row>
    <row r="1092" spans="1:8" x14ac:dyDescent="0.25">
      <c r="A1092" s="63" t="s">
        <v>77</v>
      </c>
      <c r="B1092" s="63" t="s">
        <v>123</v>
      </c>
      <c r="C1092" s="93" t="s">
        <v>44</v>
      </c>
      <c r="D1092" s="64">
        <v>24</v>
      </c>
      <c r="E1092" s="64">
        <v>1</v>
      </c>
      <c r="F1092" s="63"/>
      <c r="G1092" s="64">
        <v>6</v>
      </c>
      <c r="H1092" s="63">
        <v>0.7</v>
      </c>
    </row>
    <row r="1093" spans="1:8" x14ac:dyDescent="0.25">
      <c r="A1093" s="63" t="s">
        <v>77</v>
      </c>
      <c r="B1093" s="63" t="s">
        <v>739</v>
      </c>
      <c r="C1093" s="93" t="s">
        <v>44</v>
      </c>
      <c r="D1093" s="64">
        <v>28</v>
      </c>
      <c r="E1093" s="64">
        <v>1</v>
      </c>
      <c r="F1093" s="63"/>
      <c r="G1093" s="64">
        <v>6</v>
      </c>
      <c r="H1093" s="65">
        <v>1</v>
      </c>
    </row>
    <row r="1094" spans="1:8" x14ac:dyDescent="0.25">
      <c r="A1094" s="63" t="s">
        <v>77</v>
      </c>
      <c r="B1094" s="63" t="s">
        <v>729</v>
      </c>
      <c r="C1094" s="93" t="s">
        <v>44</v>
      </c>
      <c r="D1094" s="64">
        <v>29</v>
      </c>
      <c r="E1094" s="64">
        <v>1</v>
      </c>
      <c r="F1094" s="63"/>
      <c r="G1094" s="64">
        <v>6</v>
      </c>
      <c r="H1094" s="65">
        <v>1.8</v>
      </c>
    </row>
    <row r="1095" spans="1:8" x14ac:dyDescent="0.25">
      <c r="A1095" s="63" t="s">
        <v>77</v>
      </c>
      <c r="B1095" s="63" t="s">
        <v>730</v>
      </c>
      <c r="C1095" s="93" t="s">
        <v>44</v>
      </c>
      <c r="D1095" s="64">
        <v>22</v>
      </c>
      <c r="E1095" s="64">
        <v>2</v>
      </c>
      <c r="F1095" s="63"/>
      <c r="G1095" s="64">
        <v>4</v>
      </c>
      <c r="H1095" s="65">
        <v>2.4</v>
      </c>
    </row>
    <row r="1096" spans="1:8" x14ac:dyDescent="0.25">
      <c r="A1096" s="63" t="s">
        <v>77</v>
      </c>
      <c r="B1096" s="63" t="s">
        <v>731</v>
      </c>
      <c r="C1096" s="93" t="s">
        <v>44</v>
      </c>
      <c r="D1096" s="64">
        <v>63</v>
      </c>
      <c r="E1096" s="64">
        <v>3</v>
      </c>
      <c r="F1096" s="63"/>
      <c r="G1096" s="64">
        <v>13</v>
      </c>
      <c r="H1096" s="65">
        <v>2.8</v>
      </c>
    </row>
    <row r="1097" spans="1:8" x14ac:dyDescent="0.25">
      <c r="A1097" s="63" t="s">
        <v>77</v>
      </c>
      <c r="B1097" s="63" t="s">
        <v>732</v>
      </c>
      <c r="C1097" s="93" t="s">
        <v>44</v>
      </c>
      <c r="D1097" s="64">
        <v>51</v>
      </c>
      <c r="E1097" s="64">
        <v>3</v>
      </c>
      <c r="F1097" s="63"/>
      <c r="G1097" s="64">
        <v>11</v>
      </c>
      <c r="H1097" s="65">
        <v>2.7</v>
      </c>
    </row>
    <row r="1098" spans="1:8" x14ac:dyDescent="0.25">
      <c r="A1098" s="63" t="s">
        <v>77</v>
      </c>
      <c r="B1098" s="63" t="s">
        <v>120</v>
      </c>
      <c r="C1098" s="94">
        <v>4</v>
      </c>
      <c r="D1098" s="64">
        <v>6</v>
      </c>
      <c r="E1098" s="63"/>
      <c r="F1098" s="63"/>
      <c r="G1098" s="64">
        <v>1</v>
      </c>
      <c r="H1098" s="63">
        <v>0.4</v>
      </c>
    </row>
    <row r="1099" spans="1:8" x14ac:dyDescent="0.25">
      <c r="A1099" s="63" t="s">
        <v>77</v>
      </c>
      <c r="B1099" s="63" t="s">
        <v>733</v>
      </c>
      <c r="C1099" s="93" t="s">
        <v>44</v>
      </c>
      <c r="D1099" s="64">
        <v>15</v>
      </c>
      <c r="E1099" s="64">
        <v>1</v>
      </c>
      <c r="F1099" s="63"/>
      <c r="G1099" s="64">
        <v>4</v>
      </c>
      <c r="H1099" s="65">
        <v>1.3</v>
      </c>
    </row>
  </sheetData>
  <autoFilter ref="A1:H1099">
    <sortState ref="A2:H1095">
      <sortCondition ref="F1054"/>
    </sortState>
  </autoFilter>
  <sortState ref="A2:H1099">
    <sortCondition ref="A2"/>
    <sortCondition ref="B2"/>
  </sortState>
  <phoneticPr fontId="0" type="noConversion"/>
  <pageMargins left="0.75" right="0.75" top="1" bottom="1" header="0.5" footer="0.5"/>
  <pageSetup orientation="portrait" r:id="rId1"/>
  <headerFooter alignWithMargins="0">
    <oddFooter>&amp;Lwww.contextures.com&amp;R&amp;D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Button 3">
              <controlPr defaultSize="0" print="0" autoFill="0" autoPict="0" macro="[0]!SortFoodList">
                <anchor moveWithCells="1" sizeWithCells="1">
                  <from>
                    <xdr:col>1</xdr:col>
                    <xdr:colOff>123825</xdr:colOff>
                    <xdr:row>0</xdr:row>
                    <xdr:rowOff>38100</xdr:rowOff>
                  </from>
                  <to>
                    <xdr:col>1</xdr:col>
                    <xdr:colOff>904875</xdr:colOff>
                    <xdr:row>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Lists"/>
  <dimension ref="B1:I2004"/>
  <sheetViews>
    <sheetView showGridLines="0" workbookViewId="0">
      <selection activeCell="F15" sqref="F15"/>
    </sheetView>
  </sheetViews>
  <sheetFormatPr defaultRowHeight="15.75" x14ac:dyDescent="0.25"/>
  <cols>
    <col min="1" max="1" width="1.85546875" customWidth="1"/>
    <col min="2" max="2" width="12" customWidth="1"/>
    <col min="3" max="3" width="2.140625" customWidth="1"/>
    <col min="4" max="4" width="15.42578125" style="2" customWidth="1"/>
    <col min="5" max="5" width="2.7109375" customWidth="1"/>
    <col min="6" max="8" width="12" customWidth="1"/>
    <col min="9" max="9" width="10.85546875" customWidth="1"/>
  </cols>
  <sheetData>
    <row r="1" spans="2:9" ht="17.25" thickBot="1" x14ac:dyDescent="0.35">
      <c r="B1" s="1" t="s">
        <v>384</v>
      </c>
      <c r="D1" s="9" t="s">
        <v>27</v>
      </c>
      <c r="F1" s="55" t="s">
        <v>458</v>
      </c>
      <c r="G1" s="55" t="s">
        <v>470</v>
      </c>
      <c r="H1" s="55" t="s">
        <v>1296</v>
      </c>
      <c r="I1" s="57" t="s">
        <v>27</v>
      </c>
    </row>
    <row r="2" spans="2:9" ht="16.5" x14ac:dyDescent="0.3">
      <c r="B2" s="11" t="s">
        <v>378</v>
      </c>
      <c r="D2" s="14" t="s">
        <v>439</v>
      </c>
      <c r="F2" s="76" t="s">
        <v>1297</v>
      </c>
      <c r="G2" s="62" t="s">
        <v>402</v>
      </c>
      <c r="H2" s="62" t="s">
        <v>457</v>
      </c>
      <c r="I2" s="54" t="s">
        <v>473</v>
      </c>
    </row>
    <row r="3" spans="2:9" ht="16.5" x14ac:dyDescent="0.3">
      <c r="B3" s="12" t="s">
        <v>379</v>
      </c>
      <c r="D3" s="15" t="s">
        <v>63</v>
      </c>
      <c r="F3" s="75" t="s">
        <v>455</v>
      </c>
      <c r="G3" s="60" t="s">
        <v>455</v>
      </c>
      <c r="H3" s="60" t="s">
        <v>456</v>
      </c>
      <c r="I3" s="52" t="s">
        <v>473</v>
      </c>
    </row>
    <row r="4" spans="2:9" ht="16.5" x14ac:dyDescent="0.3">
      <c r="B4" s="12" t="s">
        <v>380</v>
      </c>
      <c r="D4" s="15" t="s">
        <v>347</v>
      </c>
      <c r="F4" s="75" t="s">
        <v>397</v>
      </c>
      <c r="G4" s="60" t="s">
        <v>397</v>
      </c>
      <c r="H4" s="60" t="s">
        <v>444</v>
      </c>
      <c r="I4" s="52" t="s">
        <v>474</v>
      </c>
    </row>
    <row r="5" spans="2:9" ht="16.5" x14ac:dyDescent="0.3">
      <c r="B5" s="12" t="s">
        <v>381</v>
      </c>
      <c r="D5" s="15" t="s">
        <v>161</v>
      </c>
      <c r="F5" s="75" t="s">
        <v>1298</v>
      </c>
      <c r="G5" s="60" t="s">
        <v>453</v>
      </c>
      <c r="H5" s="60" t="s">
        <v>454</v>
      </c>
      <c r="I5" s="52" t="s">
        <v>473</v>
      </c>
    </row>
    <row r="6" spans="2:9" ht="16.5" x14ac:dyDescent="0.3">
      <c r="B6" s="12" t="s">
        <v>382</v>
      </c>
      <c r="D6" s="15" t="s">
        <v>181</v>
      </c>
      <c r="F6" s="75" t="s">
        <v>401</v>
      </c>
      <c r="G6" s="60" t="s">
        <v>461</v>
      </c>
      <c r="H6" s="60" t="s">
        <v>462</v>
      </c>
      <c r="I6" s="52" t="s">
        <v>473</v>
      </c>
    </row>
    <row r="7" spans="2:9" ht="17.25" thickBot="1" x14ac:dyDescent="0.35">
      <c r="B7" s="13" t="s">
        <v>383</v>
      </c>
      <c r="D7" s="15" t="s">
        <v>287</v>
      </c>
      <c r="F7" s="75" t="s">
        <v>1299</v>
      </c>
      <c r="G7" s="60" t="s">
        <v>443</v>
      </c>
      <c r="H7" s="60" t="s">
        <v>472</v>
      </c>
      <c r="I7" s="52" t="s">
        <v>474</v>
      </c>
    </row>
    <row r="8" spans="2:9" ht="16.5" x14ac:dyDescent="0.3">
      <c r="D8" s="15" t="s">
        <v>321</v>
      </c>
      <c r="F8" s="75" t="s">
        <v>1300</v>
      </c>
      <c r="G8" s="60" t="s">
        <v>400</v>
      </c>
      <c r="H8" s="60" t="s">
        <v>471</v>
      </c>
      <c r="I8" s="52" t="s">
        <v>473</v>
      </c>
    </row>
    <row r="9" spans="2:9" ht="16.5" x14ac:dyDescent="0.3">
      <c r="D9" s="15" t="s">
        <v>187</v>
      </c>
      <c r="F9" s="53" t="s">
        <v>463</v>
      </c>
      <c r="G9" s="60" t="s">
        <v>446</v>
      </c>
      <c r="H9" s="60" t="s">
        <v>463</v>
      </c>
      <c r="I9" s="52" t="s">
        <v>473</v>
      </c>
    </row>
    <row r="10" spans="2:9" ht="16.5" x14ac:dyDescent="0.3">
      <c r="D10" s="15" t="s">
        <v>124</v>
      </c>
      <c r="F10" s="53" t="s">
        <v>464</v>
      </c>
      <c r="G10" s="60" t="s">
        <v>445</v>
      </c>
      <c r="H10" s="60" t="s">
        <v>464</v>
      </c>
      <c r="I10" s="52" t="s">
        <v>473</v>
      </c>
    </row>
    <row r="11" spans="2:9" ht="16.5" x14ac:dyDescent="0.3">
      <c r="D11" s="15" t="s">
        <v>387</v>
      </c>
      <c r="F11" s="75" t="s">
        <v>441</v>
      </c>
      <c r="G11" s="60" t="s">
        <v>442</v>
      </c>
      <c r="H11" s="60" t="s">
        <v>465</v>
      </c>
      <c r="I11" s="52" t="s">
        <v>474</v>
      </c>
    </row>
    <row r="12" spans="2:9" ht="16.5" x14ac:dyDescent="0.3">
      <c r="D12" s="15" t="s">
        <v>269</v>
      </c>
      <c r="F12" s="75" t="s">
        <v>451</v>
      </c>
      <c r="G12" s="60" t="s">
        <v>451</v>
      </c>
      <c r="H12" s="60" t="s">
        <v>452</v>
      </c>
      <c r="I12" s="52" t="s">
        <v>473</v>
      </c>
    </row>
    <row r="13" spans="2:9" ht="16.5" x14ac:dyDescent="0.3">
      <c r="D13" s="15" t="s">
        <v>216</v>
      </c>
      <c r="F13" s="75" t="s">
        <v>403</v>
      </c>
      <c r="G13" s="60" t="s">
        <v>449</v>
      </c>
      <c r="H13" s="60" t="s">
        <v>450</v>
      </c>
      <c r="I13" s="52" t="s">
        <v>473</v>
      </c>
    </row>
    <row r="14" spans="2:9" ht="16.5" x14ac:dyDescent="0.3">
      <c r="D14" s="15" t="s">
        <v>365</v>
      </c>
      <c r="F14" s="75" t="s">
        <v>447</v>
      </c>
      <c r="G14" s="60" t="s">
        <v>447</v>
      </c>
      <c r="H14" s="60" t="s">
        <v>448</v>
      </c>
      <c r="I14" s="52" t="s">
        <v>473</v>
      </c>
    </row>
    <row r="15" spans="2:9" ht="17.25" thickBot="1" x14ac:dyDescent="0.35">
      <c r="D15" s="15" t="s">
        <v>311</v>
      </c>
      <c r="F15" s="51" t="s">
        <v>466</v>
      </c>
      <c r="G15" s="61"/>
      <c r="H15" s="61" t="s">
        <v>466</v>
      </c>
      <c r="I15" s="50"/>
    </row>
    <row r="16" spans="2:9" x14ac:dyDescent="0.25">
      <c r="D16" s="15" t="s">
        <v>336</v>
      </c>
    </row>
    <row r="17" spans="4:4" x14ac:dyDescent="0.25">
      <c r="D17" s="15" t="s">
        <v>320</v>
      </c>
    </row>
    <row r="18" spans="4:4" x14ac:dyDescent="0.25">
      <c r="D18" s="15" t="s">
        <v>325</v>
      </c>
    </row>
    <row r="19" spans="4:4" ht="16.5" thickBot="1" x14ac:dyDescent="0.3">
      <c r="D19" s="16" t="s">
        <v>77</v>
      </c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  <row r="1691" spans="4:4" x14ac:dyDescent="0.25">
      <c r="D1691"/>
    </row>
    <row r="1692" spans="4:4" x14ac:dyDescent="0.25">
      <c r="D1692"/>
    </row>
    <row r="1693" spans="4:4" x14ac:dyDescent="0.25">
      <c r="D1693"/>
    </row>
    <row r="1694" spans="4:4" x14ac:dyDescent="0.25">
      <c r="D1694"/>
    </row>
    <row r="1695" spans="4:4" x14ac:dyDescent="0.25">
      <c r="D1695"/>
    </row>
    <row r="1696" spans="4:4" x14ac:dyDescent="0.25">
      <c r="D1696"/>
    </row>
    <row r="1697" spans="4:4" x14ac:dyDescent="0.25">
      <c r="D1697"/>
    </row>
    <row r="1698" spans="4:4" x14ac:dyDescent="0.25">
      <c r="D1698"/>
    </row>
    <row r="1699" spans="4:4" x14ac:dyDescent="0.25">
      <c r="D1699"/>
    </row>
    <row r="1700" spans="4:4" x14ac:dyDescent="0.25">
      <c r="D1700"/>
    </row>
    <row r="1701" spans="4:4" x14ac:dyDescent="0.25">
      <c r="D1701"/>
    </row>
    <row r="1702" spans="4:4" x14ac:dyDescent="0.25">
      <c r="D1702"/>
    </row>
    <row r="1703" spans="4:4" x14ac:dyDescent="0.25">
      <c r="D1703"/>
    </row>
    <row r="1704" spans="4:4" x14ac:dyDescent="0.25">
      <c r="D1704"/>
    </row>
    <row r="1705" spans="4:4" x14ac:dyDescent="0.25">
      <c r="D1705"/>
    </row>
    <row r="1706" spans="4:4" x14ac:dyDescent="0.25">
      <c r="D1706"/>
    </row>
    <row r="1707" spans="4:4" x14ac:dyDescent="0.25">
      <c r="D1707"/>
    </row>
    <row r="1708" spans="4:4" x14ac:dyDescent="0.25">
      <c r="D1708"/>
    </row>
    <row r="1709" spans="4:4" x14ac:dyDescent="0.25">
      <c r="D1709"/>
    </row>
    <row r="1710" spans="4:4" x14ac:dyDescent="0.25">
      <c r="D1710"/>
    </row>
    <row r="1711" spans="4:4" x14ac:dyDescent="0.25">
      <c r="D1711"/>
    </row>
    <row r="1712" spans="4:4" x14ac:dyDescent="0.25">
      <c r="D1712"/>
    </row>
    <row r="1713" spans="4:4" x14ac:dyDescent="0.25">
      <c r="D1713"/>
    </row>
    <row r="1714" spans="4:4" x14ac:dyDescent="0.25">
      <c r="D1714"/>
    </row>
    <row r="1715" spans="4:4" x14ac:dyDescent="0.25">
      <c r="D1715"/>
    </row>
    <row r="1716" spans="4:4" x14ac:dyDescent="0.25">
      <c r="D1716"/>
    </row>
    <row r="1717" spans="4:4" x14ac:dyDescent="0.25">
      <c r="D1717"/>
    </row>
    <row r="1718" spans="4:4" x14ac:dyDescent="0.25">
      <c r="D1718"/>
    </row>
    <row r="1719" spans="4:4" x14ac:dyDescent="0.25">
      <c r="D1719"/>
    </row>
    <row r="1720" spans="4:4" x14ac:dyDescent="0.25">
      <c r="D1720"/>
    </row>
    <row r="1721" spans="4:4" x14ac:dyDescent="0.25">
      <c r="D1721"/>
    </row>
    <row r="1722" spans="4:4" x14ac:dyDescent="0.25">
      <c r="D1722"/>
    </row>
    <row r="1723" spans="4:4" x14ac:dyDescent="0.25">
      <c r="D1723"/>
    </row>
    <row r="1724" spans="4:4" x14ac:dyDescent="0.25">
      <c r="D1724"/>
    </row>
    <row r="1725" spans="4:4" x14ac:dyDescent="0.25">
      <c r="D1725"/>
    </row>
    <row r="1726" spans="4:4" x14ac:dyDescent="0.25">
      <c r="D1726"/>
    </row>
    <row r="1727" spans="4:4" x14ac:dyDescent="0.25">
      <c r="D1727"/>
    </row>
    <row r="1728" spans="4:4" x14ac:dyDescent="0.25">
      <c r="D1728"/>
    </row>
    <row r="1729" spans="4:4" x14ac:dyDescent="0.25">
      <c r="D1729"/>
    </row>
    <row r="1730" spans="4:4" x14ac:dyDescent="0.25">
      <c r="D1730"/>
    </row>
    <row r="1731" spans="4:4" x14ac:dyDescent="0.25">
      <c r="D1731"/>
    </row>
    <row r="1732" spans="4:4" x14ac:dyDescent="0.25">
      <c r="D1732"/>
    </row>
    <row r="1733" spans="4:4" x14ac:dyDescent="0.25">
      <c r="D1733"/>
    </row>
    <row r="1734" spans="4:4" x14ac:dyDescent="0.25">
      <c r="D1734"/>
    </row>
    <row r="1735" spans="4:4" x14ac:dyDescent="0.25">
      <c r="D1735"/>
    </row>
    <row r="1736" spans="4:4" x14ac:dyDescent="0.25">
      <c r="D1736"/>
    </row>
    <row r="1737" spans="4:4" x14ac:dyDescent="0.25">
      <c r="D1737"/>
    </row>
    <row r="1738" spans="4:4" x14ac:dyDescent="0.25">
      <c r="D1738"/>
    </row>
    <row r="1739" spans="4:4" x14ac:dyDescent="0.25">
      <c r="D1739"/>
    </row>
    <row r="1740" spans="4:4" x14ac:dyDescent="0.25">
      <c r="D1740"/>
    </row>
    <row r="1741" spans="4:4" x14ac:dyDescent="0.25">
      <c r="D1741"/>
    </row>
    <row r="1742" spans="4:4" x14ac:dyDescent="0.25">
      <c r="D1742"/>
    </row>
    <row r="1743" spans="4:4" x14ac:dyDescent="0.25">
      <c r="D1743"/>
    </row>
    <row r="1744" spans="4: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  <row r="1793" spans="4:4" x14ac:dyDescent="0.25">
      <c r="D1793"/>
    </row>
    <row r="1794" spans="4:4" x14ac:dyDescent="0.25">
      <c r="D1794"/>
    </row>
    <row r="1795" spans="4:4" x14ac:dyDescent="0.25">
      <c r="D1795"/>
    </row>
    <row r="1796" spans="4:4" x14ac:dyDescent="0.25">
      <c r="D1796"/>
    </row>
    <row r="1797" spans="4:4" x14ac:dyDescent="0.25">
      <c r="D1797"/>
    </row>
    <row r="1798" spans="4:4" x14ac:dyDescent="0.25">
      <c r="D1798"/>
    </row>
    <row r="1799" spans="4:4" x14ac:dyDescent="0.25">
      <c r="D1799"/>
    </row>
    <row r="1800" spans="4:4" x14ac:dyDescent="0.25">
      <c r="D1800"/>
    </row>
    <row r="1801" spans="4:4" x14ac:dyDescent="0.25">
      <c r="D1801"/>
    </row>
    <row r="1802" spans="4:4" x14ac:dyDescent="0.25">
      <c r="D1802"/>
    </row>
    <row r="1803" spans="4:4" x14ac:dyDescent="0.25">
      <c r="D1803"/>
    </row>
    <row r="1804" spans="4:4" x14ac:dyDescent="0.25">
      <c r="D1804"/>
    </row>
    <row r="1805" spans="4:4" x14ac:dyDescent="0.25">
      <c r="D1805"/>
    </row>
    <row r="1806" spans="4:4" x14ac:dyDescent="0.25">
      <c r="D1806"/>
    </row>
    <row r="1807" spans="4:4" x14ac:dyDescent="0.25">
      <c r="D1807"/>
    </row>
    <row r="1808" spans="4:4" x14ac:dyDescent="0.25">
      <c r="D1808"/>
    </row>
    <row r="1809" spans="4:4" x14ac:dyDescent="0.25">
      <c r="D1809"/>
    </row>
    <row r="1810" spans="4:4" x14ac:dyDescent="0.25">
      <c r="D1810"/>
    </row>
    <row r="1811" spans="4:4" x14ac:dyDescent="0.25">
      <c r="D1811"/>
    </row>
    <row r="1812" spans="4:4" x14ac:dyDescent="0.25">
      <c r="D1812"/>
    </row>
    <row r="1813" spans="4:4" x14ac:dyDescent="0.25">
      <c r="D1813"/>
    </row>
    <row r="1814" spans="4:4" x14ac:dyDescent="0.25">
      <c r="D1814"/>
    </row>
    <row r="1815" spans="4:4" x14ac:dyDescent="0.25">
      <c r="D1815"/>
    </row>
    <row r="1816" spans="4:4" x14ac:dyDescent="0.25">
      <c r="D1816"/>
    </row>
    <row r="1817" spans="4:4" x14ac:dyDescent="0.25">
      <c r="D1817"/>
    </row>
    <row r="1818" spans="4:4" x14ac:dyDescent="0.25">
      <c r="D1818"/>
    </row>
    <row r="1819" spans="4:4" x14ac:dyDescent="0.25">
      <c r="D1819"/>
    </row>
    <row r="1820" spans="4:4" x14ac:dyDescent="0.25">
      <c r="D1820"/>
    </row>
    <row r="1821" spans="4:4" x14ac:dyDescent="0.25">
      <c r="D1821"/>
    </row>
    <row r="1822" spans="4:4" x14ac:dyDescent="0.25">
      <c r="D1822"/>
    </row>
    <row r="1823" spans="4:4" x14ac:dyDescent="0.25">
      <c r="D1823"/>
    </row>
    <row r="1824" spans="4:4" x14ac:dyDescent="0.25">
      <c r="D1824"/>
    </row>
    <row r="1825" spans="4:4" x14ac:dyDescent="0.25">
      <c r="D1825"/>
    </row>
    <row r="1826" spans="4:4" x14ac:dyDescent="0.25">
      <c r="D1826"/>
    </row>
    <row r="1827" spans="4:4" x14ac:dyDescent="0.25">
      <c r="D1827"/>
    </row>
    <row r="1828" spans="4:4" x14ac:dyDescent="0.25">
      <c r="D1828"/>
    </row>
    <row r="1829" spans="4:4" x14ac:dyDescent="0.25">
      <c r="D1829"/>
    </row>
    <row r="1830" spans="4:4" x14ac:dyDescent="0.25">
      <c r="D1830"/>
    </row>
    <row r="1831" spans="4:4" x14ac:dyDescent="0.25">
      <c r="D1831"/>
    </row>
    <row r="1832" spans="4:4" x14ac:dyDescent="0.25">
      <c r="D1832"/>
    </row>
    <row r="1833" spans="4:4" x14ac:dyDescent="0.25">
      <c r="D1833"/>
    </row>
    <row r="1834" spans="4:4" x14ac:dyDescent="0.25">
      <c r="D1834"/>
    </row>
    <row r="1835" spans="4:4" x14ac:dyDescent="0.25">
      <c r="D1835"/>
    </row>
    <row r="1836" spans="4:4" x14ac:dyDescent="0.25">
      <c r="D1836"/>
    </row>
    <row r="1837" spans="4:4" x14ac:dyDescent="0.25">
      <c r="D1837"/>
    </row>
    <row r="1838" spans="4:4" x14ac:dyDescent="0.25">
      <c r="D1838"/>
    </row>
    <row r="1839" spans="4:4" x14ac:dyDescent="0.25">
      <c r="D1839"/>
    </row>
    <row r="1840" spans="4:4" x14ac:dyDescent="0.25">
      <c r="D1840"/>
    </row>
    <row r="1841" spans="4:4" x14ac:dyDescent="0.25">
      <c r="D1841"/>
    </row>
    <row r="1842" spans="4:4" x14ac:dyDescent="0.25">
      <c r="D1842"/>
    </row>
    <row r="1843" spans="4:4" x14ac:dyDescent="0.25">
      <c r="D1843"/>
    </row>
    <row r="1844" spans="4:4" x14ac:dyDescent="0.25">
      <c r="D1844"/>
    </row>
    <row r="1845" spans="4:4" x14ac:dyDescent="0.25">
      <c r="D1845"/>
    </row>
    <row r="1846" spans="4:4" x14ac:dyDescent="0.25">
      <c r="D1846"/>
    </row>
    <row r="1847" spans="4:4" x14ac:dyDescent="0.25">
      <c r="D1847"/>
    </row>
    <row r="1848" spans="4:4" x14ac:dyDescent="0.25">
      <c r="D1848"/>
    </row>
    <row r="1849" spans="4:4" x14ac:dyDescent="0.25">
      <c r="D1849"/>
    </row>
    <row r="1850" spans="4:4" x14ac:dyDescent="0.25">
      <c r="D1850"/>
    </row>
    <row r="1851" spans="4:4" x14ac:dyDescent="0.25">
      <c r="D1851"/>
    </row>
    <row r="1852" spans="4:4" x14ac:dyDescent="0.25">
      <c r="D1852"/>
    </row>
    <row r="1853" spans="4:4" x14ac:dyDescent="0.25">
      <c r="D1853"/>
    </row>
    <row r="1854" spans="4:4" x14ac:dyDescent="0.25">
      <c r="D1854"/>
    </row>
    <row r="1855" spans="4:4" x14ac:dyDescent="0.25">
      <c r="D1855"/>
    </row>
    <row r="1856" spans="4:4" x14ac:dyDescent="0.25">
      <c r="D1856"/>
    </row>
    <row r="1857" spans="4:4" x14ac:dyDescent="0.25">
      <c r="D1857"/>
    </row>
    <row r="1858" spans="4:4" x14ac:dyDescent="0.25">
      <c r="D1858"/>
    </row>
    <row r="1859" spans="4:4" x14ac:dyDescent="0.25">
      <c r="D1859"/>
    </row>
    <row r="1860" spans="4:4" x14ac:dyDescent="0.25">
      <c r="D1860"/>
    </row>
    <row r="1861" spans="4:4" x14ac:dyDescent="0.25">
      <c r="D1861"/>
    </row>
    <row r="1862" spans="4:4" x14ac:dyDescent="0.25">
      <c r="D1862"/>
    </row>
    <row r="1863" spans="4:4" x14ac:dyDescent="0.25">
      <c r="D1863"/>
    </row>
    <row r="1864" spans="4:4" x14ac:dyDescent="0.25">
      <c r="D1864"/>
    </row>
    <row r="1865" spans="4:4" x14ac:dyDescent="0.25">
      <c r="D1865"/>
    </row>
    <row r="1866" spans="4:4" x14ac:dyDescent="0.25">
      <c r="D1866"/>
    </row>
    <row r="1867" spans="4:4" x14ac:dyDescent="0.25">
      <c r="D1867"/>
    </row>
    <row r="1868" spans="4:4" x14ac:dyDescent="0.25">
      <c r="D1868"/>
    </row>
    <row r="1869" spans="4:4" x14ac:dyDescent="0.25">
      <c r="D1869"/>
    </row>
    <row r="1870" spans="4:4" x14ac:dyDescent="0.25">
      <c r="D1870"/>
    </row>
    <row r="1871" spans="4:4" x14ac:dyDescent="0.25">
      <c r="D1871"/>
    </row>
    <row r="1872" spans="4:4" x14ac:dyDescent="0.25">
      <c r="D1872"/>
    </row>
    <row r="1873" spans="4:4" x14ac:dyDescent="0.25">
      <c r="D1873"/>
    </row>
    <row r="1874" spans="4:4" x14ac:dyDescent="0.25">
      <c r="D1874"/>
    </row>
    <row r="1875" spans="4:4" x14ac:dyDescent="0.25">
      <c r="D1875"/>
    </row>
    <row r="1876" spans="4:4" x14ac:dyDescent="0.25">
      <c r="D1876"/>
    </row>
    <row r="1877" spans="4:4" x14ac:dyDescent="0.25">
      <c r="D1877"/>
    </row>
    <row r="1878" spans="4:4" x14ac:dyDescent="0.25">
      <c r="D1878"/>
    </row>
    <row r="1879" spans="4:4" x14ac:dyDescent="0.25">
      <c r="D1879"/>
    </row>
    <row r="1880" spans="4:4" x14ac:dyDescent="0.25">
      <c r="D1880"/>
    </row>
    <row r="1881" spans="4:4" x14ac:dyDescent="0.25">
      <c r="D1881"/>
    </row>
    <row r="1882" spans="4:4" x14ac:dyDescent="0.25">
      <c r="D1882"/>
    </row>
    <row r="1883" spans="4:4" x14ac:dyDescent="0.25">
      <c r="D1883"/>
    </row>
    <row r="1884" spans="4:4" x14ac:dyDescent="0.25">
      <c r="D1884"/>
    </row>
    <row r="1885" spans="4:4" x14ac:dyDescent="0.25">
      <c r="D1885"/>
    </row>
    <row r="1886" spans="4:4" x14ac:dyDescent="0.25">
      <c r="D1886"/>
    </row>
    <row r="1887" spans="4:4" x14ac:dyDescent="0.25">
      <c r="D1887"/>
    </row>
    <row r="1888" spans="4:4" x14ac:dyDescent="0.25">
      <c r="D1888"/>
    </row>
    <row r="1889" spans="4:4" x14ac:dyDescent="0.25">
      <c r="D1889"/>
    </row>
    <row r="1890" spans="4:4" x14ac:dyDescent="0.25">
      <c r="D1890"/>
    </row>
    <row r="1891" spans="4:4" x14ac:dyDescent="0.25">
      <c r="D1891"/>
    </row>
    <row r="1892" spans="4:4" x14ac:dyDescent="0.25">
      <c r="D1892"/>
    </row>
    <row r="1893" spans="4:4" x14ac:dyDescent="0.25">
      <c r="D1893"/>
    </row>
    <row r="1894" spans="4:4" x14ac:dyDescent="0.25">
      <c r="D1894"/>
    </row>
    <row r="1895" spans="4:4" x14ac:dyDescent="0.25">
      <c r="D1895"/>
    </row>
    <row r="1896" spans="4:4" x14ac:dyDescent="0.25">
      <c r="D1896"/>
    </row>
    <row r="1897" spans="4:4" x14ac:dyDescent="0.25">
      <c r="D1897"/>
    </row>
    <row r="1898" spans="4:4" x14ac:dyDescent="0.25">
      <c r="D1898"/>
    </row>
    <row r="1899" spans="4:4" x14ac:dyDescent="0.25">
      <c r="D1899"/>
    </row>
    <row r="1900" spans="4:4" x14ac:dyDescent="0.25">
      <c r="D1900"/>
    </row>
    <row r="1901" spans="4:4" x14ac:dyDescent="0.25">
      <c r="D1901"/>
    </row>
    <row r="1902" spans="4:4" x14ac:dyDescent="0.25">
      <c r="D1902"/>
    </row>
    <row r="1903" spans="4:4" x14ac:dyDescent="0.25">
      <c r="D1903"/>
    </row>
    <row r="1904" spans="4:4" x14ac:dyDescent="0.25">
      <c r="D1904"/>
    </row>
    <row r="1905" spans="4:4" x14ac:dyDescent="0.25">
      <c r="D1905"/>
    </row>
    <row r="1906" spans="4:4" x14ac:dyDescent="0.25">
      <c r="D1906"/>
    </row>
    <row r="1907" spans="4:4" x14ac:dyDescent="0.25">
      <c r="D1907"/>
    </row>
    <row r="1908" spans="4:4" x14ac:dyDescent="0.25">
      <c r="D1908"/>
    </row>
    <row r="1909" spans="4:4" x14ac:dyDescent="0.25">
      <c r="D1909"/>
    </row>
    <row r="1910" spans="4:4" x14ac:dyDescent="0.25">
      <c r="D1910"/>
    </row>
    <row r="1911" spans="4:4" x14ac:dyDescent="0.25">
      <c r="D1911"/>
    </row>
    <row r="1912" spans="4:4" x14ac:dyDescent="0.25">
      <c r="D1912"/>
    </row>
    <row r="1913" spans="4:4" x14ac:dyDescent="0.25">
      <c r="D1913"/>
    </row>
    <row r="1914" spans="4:4" x14ac:dyDescent="0.25">
      <c r="D1914"/>
    </row>
    <row r="1915" spans="4:4" x14ac:dyDescent="0.25">
      <c r="D1915"/>
    </row>
    <row r="1916" spans="4:4" x14ac:dyDescent="0.25">
      <c r="D1916"/>
    </row>
    <row r="1917" spans="4:4" x14ac:dyDescent="0.25">
      <c r="D1917"/>
    </row>
    <row r="1918" spans="4:4" x14ac:dyDescent="0.25">
      <c r="D1918"/>
    </row>
    <row r="1919" spans="4:4" x14ac:dyDescent="0.25">
      <c r="D1919"/>
    </row>
    <row r="1920" spans="4:4" x14ac:dyDescent="0.25">
      <c r="D1920"/>
    </row>
    <row r="1921" spans="4:4" x14ac:dyDescent="0.25">
      <c r="D1921"/>
    </row>
    <row r="1922" spans="4:4" x14ac:dyDescent="0.25">
      <c r="D1922"/>
    </row>
    <row r="1923" spans="4:4" x14ac:dyDescent="0.25">
      <c r="D1923"/>
    </row>
    <row r="1924" spans="4:4" x14ac:dyDescent="0.25">
      <c r="D1924"/>
    </row>
    <row r="1925" spans="4:4" x14ac:dyDescent="0.25">
      <c r="D1925"/>
    </row>
    <row r="1926" spans="4:4" x14ac:dyDescent="0.25">
      <c r="D1926"/>
    </row>
    <row r="1927" spans="4:4" x14ac:dyDescent="0.25">
      <c r="D1927"/>
    </row>
    <row r="1928" spans="4:4" x14ac:dyDescent="0.25">
      <c r="D1928"/>
    </row>
    <row r="1929" spans="4:4" x14ac:dyDescent="0.25">
      <c r="D1929"/>
    </row>
    <row r="1930" spans="4:4" x14ac:dyDescent="0.25">
      <c r="D1930"/>
    </row>
    <row r="1931" spans="4:4" x14ac:dyDescent="0.25">
      <c r="D1931"/>
    </row>
    <row r="1932" spans="4:4" x14ac:dyDescent="0.25">
      <c r="D1932"/>
    </row>
    <row r="1933" spans="4:4" x14ac:dyDescent="0.25">
      <c r="D1933"/>
    </row>
    <row r="1934" spans="4:4" x14ac:dyDescent="0.25">
      <c r="D1934"/>
    </row>
    <row r="1935" spans="4:4" x14ac:dyDescent="0.25">
      <c r="D1935"/>
    </row>
    <row r="1936" spans="4:4" x14ac:dyDescent="0.25">
      <c r="D1936"/>
    </row>
    <row r="1937" spans="4:4" x14ac:dyDescent="0.25">
      <c r="D1937"/>
    </row>
    <row r="1938" spans="4:4" x14ac:dyDescent="0.25">
      <c r="D1938"/>
    </row>
    <row r="1939" spans="4:4" x14ac:dyDescent="0.25">
      <c r="D1939"/>
    </row>
    <row r="1940" spans="4:4" x14ac:dyDescent="0.25">
      <c r="D1940"/>
    </row>
    <row r="1941" spans="4:4" x14ac:dyDescent="0.25">
      <c r="D1941"/>
    </row>
    <row r="1942" spans="4:4" x14ac:dyDescent="0.25">
      <c r="D1942"/>
    </row>
    <row r="1943" spans="4:4" x14ac:dyDescent="0.25">
      <c r="D1943"/>
    </row>
    <row r="1944" spans="4:4" x14ac:dyDescent="0.25">
      <c r="D1944"/>
    </row>
    <row r="1945" spans="4:4" x14ac:dyDescent="0.25">
      <c r="D1945"/>
    </row>
    <row r="1946" spans="4:4" x14ac:dyDescent="0.25">
      <c r="D1946"/>
    </row>
    <row r="1947" spans="4:4" x14ac:dyDescent="0.25">
      <c r="D1947"/>
    </row>
    <row r="1948" spans="4:4" x14ac:dyDescent="0.25">
      <c r="D1948"/>
    </row>
    <row r="1949" spans="4:4" x14ac:dyDescent="0.25">
      <c r="D1949"/>
    </row>
    <row r="1950" spans="4:4" x14ac:dyDescent="0.25">
      <c r="D1950"/>
    </row>
    <row r="1951" spans="4:4" x14ac:dyDescent="0.25">
      <c r="D1951"/>
    </row>
    <row r="1952" spans="4:4" x14ac:dyDescent="0.25">
      <c r="D1952"/>
    </row>
    <row r="1953" spans="4:4" x14ac:dyDescent="0.25">
      <c r="D1953"/>
    </row>
    <row r="1954" spans="4:4" x14ac:dyDescent="0.25">
      <c r="D1954"/>
    </row>
    <row r="1955" spans="4:4" x14ac:dyDescent="0.25">
      <c r="D1955"/>
    </row>
    <row r="1956" spans="4:4" x14ac:dyDescent="0.25">
      <c r="D1956"/>
    </row>
    <row r="1957" spans="4:4" x14ac:dyDescent="0.25">
      <c r="D1957"/>
    </row>
    <row r="1958" spans="4:4" x14ac:dyDescent="0.25">
      <c r="D1958"/>
    </row>
    <row r="1959" spans="4:4" x14ac:dyDescent="0.25">
      <c r="D1959"/>
    </row>
    <row r="1960" spans="4:4" x14ac:dyDescent="0.25">
      <c r="D1960"/>
    </row>
    <row r="1961" spans="4:4" x14ac:dyDescent="0.25">
      <c r="D1961"/>
    </row>
    <row r="1962" spans="4:4" x14ac:dyDescent="0.25">
      <c r="D1962"/>
    </row>
    <row r="1963" spans="4:4" x14ac:dyDescent="0.25">
      <c r="D1963"/>
    </row>
    <row r="1964" spans="4:4" x14ac:dyDescent="0.25">
      <c r="D1964"/>
    </row>
    <row r="1965" spans="4:4" x14ac:dyDescent="0.25">
      <c r="D1965"/>
    </row>
    <row r="1966" spans="4:4" x14ac:dyDescent="0.25">
      <c r="D1966"/>
    </row>
    <row r="1967" spans="4:4" x14ac:dyDescent="0.25">
      <c r="D1967"/>
    </row>
    <row r="1968" spans="4:4" x14ac:dyDescent="0.25">
      <c r="D1968"/>
    </row>
    <row r="1969" spans="4:4" x14ac:dyDescent="0.25">
      <c r="D1969"/>
    </row>
    <row r="1970" spans="4:4" x14ac:dyDescent="0.25">
      <c r="D1970"/>
    </row>
    <row r="1971" spans="4:4" x14ac:dyDescent="0.25">
      <c r="D1971"/>
    </row>
    <row r="1972" spans="4:4" x14ac:dyDescent="0.25">
      <c r="D1972"/>
    </row>
    <row r="1973" spans="4:4" x14ac:dyDescent="0.25">
      <c r="D1973"/>
    </row>
    <row r="1974" spans="4:4" x14ac:dyDescent="0.25">
      <c r="D1974"/>
    </row>
    <row r="1975" spans="4:4" x14ac:dyDescent="0.25">
      <c r="D1975"/>
    </row>
    <row r="1976" spans="4:4" x14ac:dyDescent="0.25">
      <c r="D1976"/>
    </row>
    <row r="1977" spans="4:4" x14ac:dyDescent="0.25">
      <c r="D1977"/>
    </row>
    <row r="1978" spans="4:4" x14ac:dyDescent="0.25">
      <c r="D1978"/>
    </row>
    <row r="1979" spans="4:4" x14ac:dyDescent="0.25">
      <c r="D1979"/>
    </row>
    <row r="1980" spans="4:4" x14ac:dyDescent="0.25">
      <c r="D1980"/>
    </row>
    <row r="1981" spans="4:4" x14ac:dyDescent="0.25">
      <c r="D1981"/>
    </row>
    <row r="1982" spans="4:4" x14ac:dyDescent="0.25">
      <c r="D1982"/>
    </row>
    <row r="1983" spans="4:4" x14ac:dyDescent="0.25">
      <c r="D1983"/>
    </row>
    <row r="1984" spans="4:4" x14ac:dyDescent="0.25">
      <c r="D1984"/>
    </row>
    <row r="1985" spans="4:4" x14ac:dyDescent="0.25">
      <c r="D1985"/>
    </row>
    <row r="1986" spans="4:4" x14ac:dyDescent="0.25">
      <c r="D1986"/>
    </row>
    <row r="1987" spans="4:4" x14ac:dyDescent="0.25">
      <c r="D1987"/>
    </row>
    <row r="1988" spans="4:4" x14ac:dyDescent="0.25">
      <c r="D1988"/>
    </row>
    <row r="1989" spans="4:4" x14ac:dyDescent="0.25">
      <c r="D1989"/>
    </row>
    <row r="1990" spans="4:4" x14ac:dyDescent="0.25">
      <c r="D1990"/>
    </row>
    <row r="1991" spans="4:4" x14ac:dyDescent="0.25">
      <c r="D1991"/>
    </row>
    <row r="1992" spans="4:4" x14ac:dyDescent="0.25">
      <c r="D1992"/>
    </row>
    <row r="1993" spans="4:4" x14ac:dyDescent="0.25">
      <c r="D1993"/>
    </row>
    <row r="1994" spans="4:4" x14ac:dyDescent="0.25">
      <c r="D1994"/>
    </row>
    <row r="1995" spans="4:4" x14ac:dyDescent="0.25">
      <c r="D1995"/>
    </row>
    <row r="1996" spans="4:4" x14ac:dyDescent="0.25">
      <c r="D1996"/>
    </row>
    <row r="1997" spans="4:4" x14ac:dyDescent="0.25">
      <c r="D1997"/>
    </row>
    <row r="1998" spans="4:4" x14ac:dyDescent="0.25">
      <c r="D1998"/>
    </row>
    <row r="1999" spans="4:4" x14ac:dyDescent="0.25">
      <c r="D1999"/>
    </row>
    <row r="2000" spans="4:4" x14ac:dyDescent="0.25">
      <c r="D2000"/>
    </row>
    <row r="2001" spans="4:4" x14ac:dyDescent="0.25">
      <c r="D2001"/>
    </row>
    <row r="2002" spans="4:4" x14ac:dyDescent="0.25">
      <c r="D2002"/>
    </row>
    <row r="2003" spans="4:4" x14ac:dyDescent="0.25">
      <c r="D2003"/>
    </row>
    <row r="2004" spans="4:4" x14ac:dyDescent="0.25">
      <c r="D2004"/>
    </row>
  </sheetData>
  <sortState ref="F2:G15">
    <sortCondition ref="F2"/>
  </sortState>
  <pageMargins left="0.75" right="0.75" top="1" bottom="1" header="0.5" footer="0.5"/>
  <pageSetup orientation="portrait" r:id="rId1"/>
  <headerFooter alignWithMargins="0">
    <oddFooter>&amp;Lwww.contextures.com&amp;R&amp;D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Day 1</vt:lpstr>
      <vt:lpstr>Day 2</vt:lpstr>
      <vt:lpstr>Day 3</vt:lpstr>
      <vt:lpstr>Day 4</vt:lpstr>
      <vt:lpstr>RecipeCalc</vt:lpstr>
      <vt:lpstr>FoodPivot</vt:lpstr>
      <vt:lpstr>DailyRecord</vt:lpstr>
      <vt:lpstr>FoodList</vt:lpstr>
      <vt:lpstr>Lists</vt:lpstr>
      <vt:lpstr>CatCol</vt:lpstr>
      <vt:lpstr>Category</vt:lpstr>
      <vt:lpstr>CatStart</vt:lpstr>
      <vt:lpstr>'Day 2'!FoodDate</vt:lpstr>
      <vt:lpstr>'Day 3'!FoodDate</vt:lpstr>
      <vt:lpstr>'Day 4'!FoodDate</vt:lpstr>
      <vt:lpstr>FoodDate</vt:lpstr>
      <vt:lpstr>'Day 2'!InputStart</vt:lpstr>
      <vt:lpstr>'Day 3'!InputStart</vt:lpstr>
      <vt:lpstr>'Day 4'!InputStart</vt:lpstr>
      <vt:lpstr>InputStart</vt:lpstr>
      <vt:lpstr>Meals</vt:lpstr>
      <vt:lpstr>'Day 2'!TotalRow</vt:lpstr>
      <vt:lpstr>'Day 3'!TotalRow</vt:lpstr>
      <vt:lpstr>'Day 4'!TotalRow</vt:lpstr>
      <vt:lpstr>TotalRow</vt:lpstr>
      <vt:lpstr>UnitList</vt:lpstr>
      <vt:lpstr>UnitLU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Sakaraj Hnuthong</cp:lastModifiedBy>
  <cp:lastPrinted>2005-08-06T20:29:21Z</cp:lastPrinted>
  <dcterms:created xsi:type="dcterms:W3CDTF">2003-01-16T22:33:08Z</dcterms:created>
  <dcterms:modified xsi:type="dcterms:W3CDTF">2020-06-02T07:23:33Z</dcterms:modified>
</cp:coreProperties>
</file>